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20"/>
  </bookViews>
  <sheets>
    <sheet name="data_1" sheetId="1" r:id="rId1"/>
  </sheets>
  <externalReferences>
    <externalReference r:id="rId2"/>
  </externalReferences>
  <definedNames>
    <definedName name="_xlnm.Print_Titles" localSheetId="0">data_1!$3:3</definedName>
    <definedName name="_xlnm._FilterDatabase" localSheetId="0" hidden="1">data_1!$A$3:$M$239</definedName>
  </definedNames>
  <calcPr calcId="144525"/>
</workbook>
</file>

<file path=xl/sharedStrings.xml><?xml version="1.0" encoding="utf-8"?>
<sst xmlns="http://schemas.openxmlformats.org/spreadsheetml/2006/main" count="252">
  <si>
    <t>附件1</t>
  </si>
  <si>
    <t>2026年岳阳市食品安全监督抽检合格食品信息表（236批次）</t>
  </si>
  <si>
    <t>序号</t>
  </si>
  <si>
    <t>抽样编号</t>
  </si>
  <si>
    <t>样品名称</t>
  </si>
  <si>
    <t>食品大类</t>
  </si>
  <si>
    <t>规格型号</t>
  </si>
  <si>
    <t>商标</t>
  </si>
  <si>
    <t>生产日期/消毒日期</t>
  </si>
  <si>
    <t>被抽样单位  名称</t>
  </si>
  <si>
    <t>被抽样单位地址</t>
  </si>
  <si>
    <t>生产企业    名称</t>
  </si>
  <si>
    <t>生产企业地址</t>
  </si>
  <si>
    <t>抽样时间</t>
  </si>
  <si>
    <t>结论</t>
  </si>
  <si>
    <t>DBJ26430600568931135ZX</t>
  </si>
  <si>
    <t>合格</t>
  </si>
  <si>
    <t>DBJ26430600568931136ZX</t>
  </si>
  <si>
    <t>DBJ26430600568931137ZX</t>
  </si>
  <si>
    <t>DBJ26430600568931138ZX</t>
  </si>
  <si>
    <t>DBJ26430600568931139ZX</t>
  </si>
  <si>
    <t>DBJ26430600568931140ZX</t>
  </si>
  <si>
    <t>DBJ26430600568931141ZX</t>
  </si>
  <si>
    <t>DBJ26430600568931142ZX</t>
  </si>
  <si>
    <t>DBJ26430600568931143ZX</t>
  </si>
  <si>
    <t>DBJ26430600568931144ZX</t>
  </si>
  <si>
    <t>DBJ26430600568931145ZX</t>
  </si>
  <si>
    <t>DBJ26430600568931146ZX</t>
  </si>
  <si>
    <t>DBJ26430600568931147ZX</t>
  </si>
  <si>
    <t>DBJ26430600568931148ZX</t>
  </si>
  <si>
    <t>DBJ26430600568931149ZX</t>
  </si>
  <si>
    <t>DBJ26430600568931150ZX</t>
  </si>
  <si>
    <t>DBJ26430600568931151ZX</t>
  </si>
  <si>
    <t>DBJ26430600568931157ZX</t>
  </si>
  <si>
    <t>DBJ26430600568931158ZX</t>
  </si>
  <si>
    <t>DBJ26430600568931159ZX</t>
  </si>
  <si>
    <t>DBJ26430600568931160ZX</t>
  </si>
  <si>
    <t>DBJ26430600568931161ZX</t>
  </si>
  <si>
    <t>DBJ26430600568931162ZX</t>
  </si>
  <si>
    <t>DBJ26430600568931163ZX</t>
  </si>
  <si>
    <t>DBJ26430600568931166ZX</t>
  </si>
  <si>
    <t>DBJ26430600568931167ZX</t>
  </si>
  <si>
    <t>DBJ26430600568931168ZX</t>
  </si>
  <si>
    <t>DBJ26430600568931169ZX</t>
  </si>
  <si>
    <t>DBJ26430600568931170ZX</t>
  </si>
  <si>
    <t>DBJ26430600568931171ZX</t>
  </si>
  <si>
    <t>DBJ26430600568931172ZX</t>
  </si>
  <si>
    <t>DBJ26430600568931173ZX</t>
  </si>
  <si>
    <t>DBJ26430600568931186ZX</t>
  </si>
  <si>
    <t>DBJ26430600568931187ZX</t>
  </si>
  <si>
    <t>DBJ26430600568931188ZX</t>
  </si>
  <si>
    <t>DBJ26430600568931189ZX</t>
  </si>
  <si>
    <t>DBJ26430600568931190ZX</t>
  </si>
  <si>
    <t>DBJ26430600568931191ZX</t>
  </si>
  <si>
    <t>DBJ26430600568931192ZX</t>
  </si>
  <si>
    <t>DBJ26430600568931193ZX</t>
  </si>
  <si>
    <t>DBJ26430600568931194ZX</t>
  </si>
  <si>
    <t>DBJ26430600568931195ZX</t>
  </si>
  <si>
    <t>DBJ26430600568931196ZX</t>
  </si>
  <si>
    <t>DBJ26430600568931197ZX</t>
  </si>
  <si>
    <t>DBJ26430600568931198ZX</t>
  </si>
  <si>
    <t>DBJ26430600568931199ZX</t>
  </si>
  <si>
    <t>DBJ26430600568931200ZX</t>
  </si>
  <si>
    <t>DBJ26430600568931201ZX</t>
  </si>
  <si>
    <t>DBJ26430600568931202ZX</t>
  </si>
  <si>
    <t>DBJ26430600568931203ZX</t>
  </si>
  <si>
    <t>DBJ26430600568931204ZX</t>
  </si>
  <si>
    <t>DBJ26430600568931205ZX</t>
  </si>
  <si>
    <t>DBJ26430600568931234ZX</t>
  </si>
  <si>
    <t>DBJ26430600568931235ZX</t>
  </si>
  <si>
    <t>DBJ26430600568931236ZX</t>
  </si>
  <si>
    <t>DBJ26430600568931237ZX</t>
  </si>
  <si>
    <t>DBJ26430600568931238ZX</t>
  </si>
  <si>
    <t>DBJ26430600568931239ZX</t>
  </si>
  <si>
    <t>DBJ26430600568931240ZX</t>
  </si>
  <si>
    <t>DBJ26430600568931241ZX</t>
  </si>
  <si>
    <t>DBJ26430600568931242ZX</t>
  </si>
  <si>
    <t>DBJ26430600568931243ZX</t>
  </si>
  <si>
    <t>DBJ26430600568931244ZX</t>
  </si>
  <si>
    <t>DBJ26430600568931245ZX</t>
  </si>
  <si>
    <t>DBJ26430600568931246ZX</t>
  </si>
  <si>
    <t>DBJ26430600568931248ZX</t>
  </si>
  <si>
    <t>DBJ26430600568931249ZX</t>
  </si>
  <si>
    <t>DBJ26430600568931250ZX</t>
  </si>
  <si>
    <t>DBJ26430600568931251ZX</t>
  </si>
  <si>
    <t>DBJ26430600568931252ZX</t>
  </si>
  <si>
    <t>DBJ26430600568931253ZX</t>
  </si>
  <si>
    <t>DBJ26430600568931254ZX</t>
  </si>
  <si>
    <t>DBJ26430600568931255ZX</t>
  </si>
  <si>
    <t>DBJ26430600568931256ZX</t>
  </si>
  <si>
    <t>DBJ26430600568931258ZX</t>
  </si>
  <si>
    <t>DBJ26430600568931259ZX</t>
  </si>
  <si>
    <t>DBJ26430600568931260ZX</t>
  </si>
  <si>
    <t>DBJ26430600568931261ZX</t>
  </si>
  <si>
    <t>DBJ26430600568931262ZX</t>
  </si>
  <si>
    <t>DBJ26430600568931263ZX</t>
  </si>
  <si>
    <t>DBJ26430600568931264ZX</t>
  </si>
  <si>
    <t>DBJ26430600568931265ZX</t>
  </si>
  <si>
    <t>DBJ26430600568931266ZX</t>
  </si>
  <si>
    <t>DBJ26430600568931267ZX</t>
  </si>
  <si>
    <t>DBJ26430600568931268ZX</t>
  </si>
  <si>
    <t>DBJ26430600568931274ZX</t>
  </si>
  <si>
    <t>DBJ26430600568931275ZX</t>
  </si>
  <si>
    <t>DBJ26430600568931276ZX</t>
  </si>
  <si>
    <t>DBJ26430600568931277ZX</t>
  </si>
  <si>
    <t>DBJ26430600568931288ZX</t>
  </si>
  <si>
    <t>DBJ26430600568931289ZX</t>
  </si>
  <si>
    <t>DBJ26430600568931290ZX</t>
  </si>
  <si>
    <t>DBJ26430600568931291ZX</t>
  </si>
  <si>
    <t>DBJ26430600568931292ZX</t>
  </si>
  <si>
    <t>DBJ26430600568931293ZX</t>
  </si>
  <si>
    <t>DBJ26430600568931294ZX</t>
  </si>
  <si>
    <t>DBJ26430600568931295ZX</t>
  </si>
  <si>
    <t>DBJ26430600568931296ZX</t>
  </si>
  <si>
    <t>DBJ26430600568931297ZX</t>
  </si>
  <si>
    <t>DBJ26430600568931328ZX</t>
  </si>
  <si>
    <t>DBJ26430600568931331ZX</t>
  </si>
  <si>
    <t>DBJ26430600568931333ZX</t>
  </si>
  <si>
    <t>DBJ26430600568931334ZX</t>
  </si>
  <si>
    <t>DBJ26430600568931336ZX</t>
  </si>
  <si>
    <t>DBJ26430600568931337ZX</t>
  </si>
  <si>
    <t>DBJ26430600568931338ZX</t>
  </si>
  <si>
    <t>DBJ26430600568931339ZX</t>
  </si>
  <si>
    <t>DBJ26430600568931340ZX</t>
  </si>
  <si>
    <t>DBJ26430600568931341ZX</t>
  </si>
  <si>
    <t>DBJ26430600568931342ZX</t>
  </si>
  <si>
    <t>DBJ26430600568931343ZX</t>
  </si>
  <si>
    <t>DBJ26430600568931344ZX</t>
  </si>
  <si>
    <t>DBJ26430600568931345ZX</t>
  </si>
  <si>
    <t>DBJ26430600568931346ZX</t>
  </si>
  <si>
    <t>DBJ26430600568931347ZX</t>
  </si>
  <si>
    <t>DBJ26430600568931348ZX</t>
  </si>
  <si>
    <t>DBJ26430600568931349ZX</t>
  </si>
  <si>
    <t>DBJ26430600568931350ZX</t>
  </si>
  <si>
    <t>DBJ26430600568931351ZX</t>
  </si>
  <si>
    <t>DBJ26430600568931352ZX</t>
  </si>
  <si>
    <t>DBJ26430600568931353ZX</t>
  </si>
  <si>
    <t>DBJ26430600568931356ZX</t>
  </si>
  <si>
    <t>DBJ26430600568931357ZX</t>
  </si>
  <si>
    <t>DBJ26430600568931358ZX</t>
  </si>
  <si>
    <t>DBJ26430600568931359ZX</t>
  </si>
  <si>
    <t>DBJ26430600568931360ZX</t>
  </si>
  <si>
    <t>DBJ26430600568931361ZX</t>
  </si>
  <si>
    <t>DBJ26430600568931362ZX</t>
  </si>
  <si>
    <t>DBJ26430600568931363ZX</t>
  </si>
  <si>
    <t>DBJ26430600568931364ZX</t>
  </si>
  <si>
    <t>DBJ26430600568931365ZX</t>
  </si>
  <si>
    <t>DBJ26430600568931374ZX</t>
  </si>
  <si>
    <t>DBJ26430600568931375ZX</t>
  </si>
  <si>
    <t>DBJ26430600568931376ZX</t>
  </si>
  <si>
    <t>DBJ26430600568931380ZX</t>
  </si>
  <si>
    <t>DBJ26430600568931382ZX</t>
  </si>
  <si>
    <t>DBJ26430600568931384ZX</t>
  </si>
  <si>
    <t>DBJ26430600568931385ZX</t>
  </si>
  <si>
    <t>DBJ26430600568931386ZX</t>
  </si>
  <si>
    <t>DBJ26430600568931387ZX</t>
  </si>
  <si>
    <t>DBJ26430600568931388ZX</t>
  </si>
  <si>
    <t>DBJ26430600568931389ZX</t>
  </si>
  <si>
    <t>DBJ26430600568931390ZX</t>
  </si>
  <si>
    <t>DBJ26430600568931391ZX</t>
  </si>
  <si>
    <t>DBJ26430600568931392ZX</t>
  </si>
  <si>
    <t>DBJ26430600568931393ZX</t>
  </si>
  <si>
    <t>DBJ26430600568931394ZX</t>
  </si>
  <si>
    <t>DBJ26430600568931395ZX</t>
  </si>
  <si>
    <t>DBJ26430600568931396ZX</t>
  </si>
  <si>
    <t>DBJ26430600568931397ZX</t>
  </si>
  <si>
    <t>DBJ26430600568931441ZX</t>
  </si>
  <si>
    <t>DBJ26430600568931442ZX</t>
  </si>
  <si>
    <t>DBJ26430600568931443ZX</t>
  </si>
  <si>
    <t>DBJ26430600568931444ZX</t>
  </si>
  <si>
    <t>DBJ26430600568931445ZX</t>
  </si>
  <si>
    <t>DBJ26430600568931446ZX</t>
  </si>
  <si>
    <t>DBJ26430600568931447ZX</t>
  </si>
  <si>
    <t>DBJ26430600568931448ZX</t>
  </si>
  <si>
    <t>DBJ26430600568931449ZX</t>
  </si>
  <si>
    <t>DBJ26430600568931450ZX</t>
  </si>
  <si>
    <t>DBJ26430600568931451ZX</t>
  </si>
  <si>
    <t>DBJ26430600568931452ZX</t>
  </si>
  <si>
    <t>DBJ26430600568931461ZX</t>
  </si>
  <si>
    <t>DBJ26430600568931462ZX</t>
  </si>
  <si>
    <t>DBJ26430600568931464ZX</t>
  </si>
  <si>
    <t>DBJ26430600568931465ZX</t>
  </si>
  <si>
    <t>DBJ26430600568931466ZX</t>
  </si>
  <si>
    <t>DBJ26430600568931467ZX</t>
  </si>
  <si>
    <t>DBJ26430600568931468ZX</t>
  </si>
  <si>
    <t>DBJ26430600568931469ZX</t>
  </si>
  <si>
    <t>DBJ26430600568931470ZX</t>
  </si>
  <si>
    <t>DBJ26430600568931471ZX</t>
  </si>
  <si>
    <t>DBJ26430600568931482ZX</t>
  </si>
  <si>
    <t>DBJ26430600568931483ZX</t>
  </si>
  <si>
    <t>DBJ26430600568931484ZX</t>
  </si>
  <si>
    <t>DBJ26430600568931485ZX</t>
  </si>
  <si>
    <t>DBJ26430600568931491ZX</t>
  </si>
  <si>
    <t>DBJ26430600568931492ZX</t>
  </si>
  <si>
    <t>DBJ26430600568931493ZX</t>
  </si>
  <si>
    <t>DBJ26430600568931494ZX</t>
  </si>
  <si>
    <t>DBJ26430600568931498ZX</t>
  </si>
  <si>
    <t>DBJ26430600568931499ZX</t>
  </si>
  <si>
    <t>DBJ26430600568931500ZX</t>
  </si>
  <si>
    <t>DBJ26430600568931502ZX</t>
  </si>
  <si>
    <t>DBJ26430600568931503ZX</t>
  </si>
  <si>
    <t>DBJ26430600568931505ZX</t>
  </si>
  <si>
    <t>DBJ26430600568931508ZX</t>
  </si>
  <si>
    <t>DBJ26430600568931509ZX</t>
  </si>
  <si>
    <t>DBJ26430600568931525ZX</t>
  </si>
  <si>
    <t>DBJ26430600568931526ZX</t>
  </si>
  <si>
    <t>DBJ26430600568931527ZX</t>
  </si>
  <si>
    <t>DBJ26430600568931528ZX</t>
  </si>
  <si>
    <t>DBJ26430600568931529ZX</t>
  </si>
  <si>
    <t>DBJ26430600568931562ZX</t>
  </si>
  <si>
    <t>DBJ26430600568931563ZX</t>
  </si>
  <si>
    <t>DBJ26430600568931564ZX</t>
  </si>
  <si>
    <t>DBJ26430600568931565ZX</t>
  </si>
  <si>
    <t>DBJ26430600568931576ZX</t>
  </si>
  <si>
    <t>DBJ26430600568931577ZX</t>
  </si>
  <si>
    <t>DBJ26430600568931579ZX</t>
  </si>
  <si>
    <t>DBJ26430600568931580ZX</t>
  </si>
  <si>
    <t>DBJ26430600568931581ZX</t>
  </si>
  <si>
    <t>DBJ26430600568931607ZX</t>
  </si>
  <si>
    <t>DBJ26430600568931609ZX</t>
  </si>
  <si>
    <t>DBJ26430600568931610ZX</t>
  </si>
  <si>
    <t>DBJ26430600568931611ZX</t>
  </si>
  <si>
    <t>DBJ26430600568931612ZX</t>
  </si>
  <si>
    <t>DBJ26430600568931613ZX</t>
  </si>
  <si>
    <t>DBJ26430600568931614ZX</t>
  </si>
  <si>
    <t>DBJ26430600568931615ZX</t>
  </si>
  <si>
    <t>DBJ26430600568931616ZX</t>
  </si>
  <si>
    <t>DBJ26430600568931617ZX</t>
  </si>
  <si>
    <t>DBJ26430600568931618ZX</t>
  </si>
  <si>
    <t>DBJ26430600568931619ZX</t>
  </si>
  <si>
    <t>DBJ26430600568931641ZX</t>
  </si>
  <si>
    <t>DBJ26430600568931642ZX</t>
  </si>
  <si>
    <t>DBJ26430600568931658ZX</t>
  </si>
  <si>
    <t>DBJ26430600568931659ZX</t>
  </si>
  <si>
    <t>DBJ26430600568931660ZX</t>
  </si>
  <si>
    <t>DBJ26430600568931661ZX</t>
  </si>
  <si>
    <t>DBJ26430600568931662ZX</t>
  </si>
  <si>
    <t>DBJ26430600568931709ZX</t>
  </si>
  <si>
    <t>DBJ26430600568931710ZX</t>
  </si>
  <si>
    <t>DBJ26430600568931711ZX</t>
  </si>
  <si>
    <t>DBJ26430600568931712ZX</t>
  </si>
  <si>
    <t>DBJ26430600568931713ZX</t>
  </si>
  <si>
    <t>DBJ26430600568931714ZX</t>
  </si>
  <si>
    <t>DBJ26430600568931716ZX</t>
  </si>
  <si>
    <t>DBJ26430600568931717ZX</t>
  </si>
  <si>
    <t>DBJ26430600568931718ZX</t>
  </si>
  <si>
    <t>DBJ26430600568931719ZX</t>
  </si>
  <si>
    <t>DBJ26430600568931720ZX</t>
  </si>
  <si>
    <t>DBJ26430600568931721ZX</t>
  </si>
  <si>
    <t>DBJ26430600568931722ZX</t>
  </si>
  <si>
    <t>DBJ26430600568931723ZX</t>
  </si>
  <si>
    <t>DBJ26430600568931826ZX</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</si>
</sst>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2"/>
      <name val="宋体"/>
      <charset val="134"/>
    </font>
    <font>
      <sz val="10"/>
      <name val="宋体"/>
      <charset val="134"/>
    </font>
    <font>
      <sz val="14"/>
      <name val="黑体"/>
      <charset val="134"/>
    </font>
    <font>
      <sz val="22"/>
      <color indexed="8"/>
      <name val="方正小标宋_GBK"/>
      <charset val="134"/>
    </font>
    <font>
      <b/>
      <sz val="10"/>
      <name val="宋体"/>
      <charset val="134"/>
    </font>
    <font>
      <sz val="10"/>
      <color indexed="8"/>
      <name val="宋体"/>
      <charset val="134"/>
    </font>
    <font>
      <sz val="11"/>
      <color indexed="60"/>
      <name val="宋体"/>
      <charset val="0"/>
    </font>
    <font>
      <sz val="11"/>
      <color indexed="52"/>
      <name val="宋体"/>
      <charset val="0"/>
    </font>
    <font>
      <u/>
      <sz val="11"/>
      <color indexed="12"/>
      <name val="宋体"/>
      <charset val="0"/>
    </font>
    <font>
      <b/>
      <sz val="11"/>
      <color indexed="63"/>
      <name val="宋体"/>
      <charset val="0"/>
    </font>
    <font>
      <sz val="11"/>
      <color indexed="62"/>
      <name val="宋体"/>
      <charset val="0"/>
    </font>
    <font>
      <b/>
      <sz val="18"/>
      <color indexed="62"/>
      <name val="宋体"/>
      <charset val="134"/>
    </font>
    <font>
      <sz val="11"/>
      <color indexed="17"/>
      <name val="宋体"/>
      <charset val="0"/>
    </font>
    <font>
      <b/>
      <sz val="11"/>
      <color indexed="9"/>
      <name val="宋体"/>
      <charset val="0"/>
    </font>
    <font>
      <b/>
      <sz val="15"/>
      <color indexed="62"/>
      <name val="宋体"/>
      <charset val="134"/>
    </font>
    <font>
      <sz val="11"/>
      <color indexed="10"/>
      <name val="宋体"/>
      <charset val="0"/>
    </font>
    <font>
      <b/>
      <sz val="11"/>
      <color indexed="52"/>
      <name val="宋体"/>
      <charset val="0"/>
    </font>
    <font>
      <sz val="11"/>
      <color indexed="8"/>
      <name val="宋体"/>
      <charset val="134"/>
    </font>
    <font>
      <sz val="11"/>
      <color indexed="8"/>
      <name val="宋体"/>
      <charset val="0"/>
    </font>
    <font>
      <sz val="11"/>
      <color indexed="9"/>
      <name val="宋体"/>
      <charset val="0"/>
    </font>
    <font>
      <u/>
      <sz val="11"/>
      <color indexed="20"/>
      <name val="宋体"/>
      <charset val="0"/>
    </font>
    <font>
      <b/>
      <sz val="13"/>
      <color indexed="62"/>
      <name val="宋体"/>
      <charset val="134"/>
    </font>
    <font>
      <b/>
      <sz val="11"/>
      <color indexed="62"/>
      <name val="宋体"/>
      <charset val="134"/>
    </font>
    <font>
      <i/>
      <sz val="11"/>
      <color indexed="23"/>
      <name val="宋体"/>
      <charset val="0"/>
    </font>
    <font>
      <b/>
      <sz val="11"/>
      <color indexed="8"/>
      <name val="宋体"/>
      <charset val="0"/>
    </font>
  </fonts>
  <fills count="1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42"/>
        <bgColor indexed="64"/>
      </patternFill>
    </fill>
    <fill>
      <patternFill patternType="solid">
        <fgColor indexed="55"/>
        <bgColor indexed="64"/>
      </patternFill>
    </fill>
    <fill>
      <patternFill patternType="solid">
        <fgColor indexed="26"/>
        <bgColor indexed="64"/>
      </patternFill>
    </fill>
    <fill>
      <patternFill patternType="solid">
        <fgColor indexed="25"/>
        <bgColor indexed="64"/>
      </patternFill>
    </fill>
    <fill>
      <patternFill patternType="solid">
        <fgColor indexed="46"/>
        <bgColor indexed="64"/>
      </patternFill>
    </fill>
    <fill>
      <patternFill patternType="solid">
        <fgColor indexed="31"/>
        <bgColor indexed="64"/>
      </patternFill>
    </fill>
    <fill>
      <patternFill patternType="solid">
        <fgColor indexed="44"/>
        <bgColor indexed="64"/>
      </patternFill>
    </fill>
    <fill>
      <patternFill patternType="solid">
        <fgColor indexed="49"/>
        <bgColor indexed="64"/>
      </patternFill>
    </fill>
    <fill>
      <patternFill patternType="solid">
        <fgColor indexed="53"/>
        <bgColor indexed="64"/>
      </patternFill>
    </fill>
    <fill>
      <patternFill patternType="solid">
        <fgColor indexed="27"/>
        <bgColor indexed="64"/>
      </patternFill>
    </fill>
    <fill>
      <patternFill patternType="solid">
        <fgColor indexed="10"/>
        <bgColor indexed="64"/>
      </patternFill>
    </fill>
    <fill>
      <patternFill patternType="solid">
        <fgColor indexed="5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0" fontId="19" fillId="9" borderId="0" applyNumberFormat="0" applyBorder="0" applyAlignment="0" applyProtection="0">
      <alignment vertical="center"/>
    </xf>
    <xf numFmtId="41" fontId="0" fillId="0" borderId="0" applyFont="0" applyBorder="0" applyAlignment="0" applyProtection="0">
      <alignment vertical="center"/>
    </xf>
    <xf numFmtId="9" fontId="0" fillId="0" borderId="0" applyFont="0" applyBorder="0" applyAlignment="0" applyProtection="0">
      <alignment vertical="center"/>
    </xf>
    <xf numFmtId="0" fontId="11" fillId="0" borderId="0" applyNumberFormat="0" applyBorder="0" applyAlignment="0" applyProtection="0">
      <alignment vertical="center"/>
    </xf>
    <xf numFmtId="42" fontId="0" fillId="0" borderId="0" applyFont="0" applyBorder="0" applyAlignment="0" applyProtection="0">
      <alignment vertical="center"/>
    </xf>
    <xf numFmtId="0" fontId="8" fillId="0" borderId="0" applyNumberFormat="0" applyBorder="0" applyAlignment="0" applyProtection="0">
      <alignment vertical="center"/>
    </xf>
    <xf numFmtId="0" fontId="17" fillId="8" borderId="7" applyNumberFormat="0" applyFont="0" applyAlignment="0" applyProtection="0">
      <alignment vertical="center"/>
    </xf>
    <xf numFmtId="0" fontId="20" fillId="0" borderId="0" applyNumberFormat="0" applyBorder="0" applyAlignment="0" applyProtection="0">
      <alignment vertical="center"/>
    </xf>
    <xf numFmtId="0" fontId="19" fillId="5" borderId="0" applyNumberFormat="0" applyBorder="0" applyAlignment="0" applyProtection="0">
      <alignment vertical="center"/>
    </xf>
    <xf numFmtId="0" fontId="22" fillId="0" borderId="0" applyNumberFormat="0" applyBorder="0" applyAlignment="0" applyProtection="0">
      <alignment vertical="center"/>
    </xf>
    <xf numFmtId="0" fontId="15" fillId="0" borderId="0" applyNumberFormat="0" applyBorder="0" applyAlignment="0" applyProtection="0">
      <alignment vertical="center"/>
    </xf>
    <xf numFmtId="0" fontId="23" fillId="0" borderId="0" applyNumberFormat="0" applyBorder="0" applyAlignment="0" applyProtection="0">
      <alignment vertical="center"/>
    </xf>
    <xf numFmtId="0" fontId="14" fillId="0" borderId="6" applyNumberFormat="0" applyAlignment="0" applyProtection="0">
      <alignment vertical="center"/>
    </xf>
    <xf numFmtId="0" fontId="21" fillId="0" borderId="6" applyNumberFormat="0" applyAlignment="0" applyProtection="0">
      <alignment vertical="center"/>
    </xf>
    <xf numFmtId="0" fontId="19" fillId="12" borderId="0" applyNumberFormat="0" applyBorder="0" applyAlignment="0" applyProtection="0">
      <alignment vertical="center"/>
    </xf>
    <xf numFmtId="0" fontId="22" fillId="0" borderId="8" applyNumberFormat="0" applyAlignment="0" applyProtection="0">
      <alignment vertical="center"/>
    </xf>
    <xf numFmtId="0" fontId="18" fillId="6" borderId="0" applyNumberFormat="0" applyBorder="0" applyAlignment="0" applyProtection="0">
      <alignment vertical="center"/>
    </xf>
    <xf numFmtId="0" fontId="10" fillId="4" borderId="4" applyNumberFormat="0" applyAlignment="0" applyProtection="0">
      <alignment vertical="center"/>
    </xf>
    <xf numFmtId="0" fontId="19" fillId="10" borderId="0" applyNumberFormat="0" applyBorder="0" applyAlignment="0" applyProtection="0">
      <alignment vertical="center"/>
    </xf>
    <xf numFmtId="0" fontId="9" fillId="2" borderId="3" applyNumberFormat="0" applyAlignment="0" applyProtection="0">
      <alignment vertical="center"/>
    </xf>
    <xf numFmtId="0" fontId="16" fillId="2" borderId="4" applyNumberFormat="0" applyAlignment="0" applyProtection="0">
      <alignment vertical="center"/>
    </xf>
    <xf numFmtId="0" fontId="13" fillId="7" borderId="5" applyNumberFormat="0" applyAlignment="0" applyProtection="0">
      <alignment vertical="center"/>
    </xf>
    <xf numFmtId="0" fontId="18" fillId="4" borderId="0" applyNumberFormat="0" applyBorder="0" applyAlignment="0" applyProtection="0">
      <alignment vertical="center"/>
    </xf>
    <xf numFmtId="0" fontId="19" fillId="16" borderId="0" applyNumberFormat="0" applyBorder="0" applyAlignment="0" applyProtection="0">
      <alignment vertical="center"/>
    </xf>
    <xf numFmtId="0" fontId="7" fillId="0" borderId="2" applyNumberFormat="0" applyAlignment="0" applyProtection="0">
      <alignment vertical="center"/>
    </xf>
    <xf numFmtId="0" fontId="24" fillId="0" borderId="9" applyNumberFormat="0" applyAlignment="0" applyProtection="0">
      <alignment vertical="center"/>
    </xf>
    <xf numFmtId="0" fontId="12" fillId="6" borderId="0" applyNumberFormat="0" applyBorder="0" applyAlignment="0" applyProtection="0">
      <alignment vertical="center"/>
    </xf>
    <xf numFmtId="0" fontId="18" fillId="6"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18" fillId="15" borderId="0" applyNumberFormat="0" applyBorder="0" applyAlignment="0" applyProtection="0">
      <alignment vertical="center"/>
    </xf>
    <xf numFmtId="0" fontId="19" fillId="13"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17" borderId="0" applyNumberFormat="0" applyBorder="0" applyAlignment="0" applyProtection="0">
      <alignment vertical="center"/>
    </xf>
    <xf numFmtId="0" fontId="19" fillId="6"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9" fillId="13" borderId="0" applyNumberFormat="0" applyBorder="0" applyAlignment="0" applyProtection="0">
      <alignment vertical="center"/>
    </xf>
    <xf numFmtId="0" fontId="18" fillId="12" borderId="0" applyNumberFormat="0" applyBorder="0" applyAlignment="0" applyProtection="0">
      <alignment vertical="center"/>
    </xf>
    <xf numFmtId="0" fontId="19" fillId="12" borderId="0" applyNumberFormat="0" applyBorder="0" applyAlignment="0" applyProtection="0">
      <alignment vertical="center"/>
    </xf>
    <xf numFmtId="0" fontId="19" fillId="1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cellStyleXfs>
  <cellXfs count="11">
    <xf numFmtId="0" fontId="0" fillId="0" borderId="0" xfId="0" applyFill="1" applyBorder="1" applyAlignment="1"/>
    <xf numFmtId="0" fontId="0" fillId="0" borderId="0" xfId="0"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left"/>
    </xf>
    <xf numFmtId="0" fontId="2" fillId="2" borderId="0" xfId="0" applyNumberFormat="1"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Users/ZFJ/Documents/WeChat%20Files/wxid_32279hxhr07c21/FileStorage/File/2026-02/&#23731;&#38451;&#24066;&#24066;&#22330;&#30417;&#30563;&#31649;&#29702;&#23616;2026&#24180;&#24180;&#20851;&#23432;&#25252;&#19987;&#39033;&#25277;&#26816;&#20449;&#24687;&#27719;&#24635;&#65288;&#20849;240&#25209;&#27425;&#65289;-&#19981;&#21512;&#26684;&#25209;&#2742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C2" t="str">
            <v>抽样单编号</v>
          </cell>
          <cell r="D2" t="str">
            <v>样品名称</v>
          </cell>
          <cell r="E2" t="str">
            <v>样品类别</v>
          </cell>
          <cell r="F2" t="str">
            <v>商标</v>
          </cell>
          <cell r="G2" t="str">
            <v>型号/规格</v>
          </cell>
          <cell r="H2" t="str">
            <v>生产/加工/购进日期</v>
          </cell>
          <cell r="I2" t="str">
            <v>被抽检单位名称</v>
          </cell>
          <cell r="J2" t="str">
            <v>被抽检单位地址</v>
          </cell>
          <cell r="K2" t="str">
            <v>标称生产单位名称</v>
          </cell>
          <cell r="L2" t="str">
            <v>标称生产单位地址</v>
          </cell>
          <cell r="M2" t="str">
            <v>抽样时间</v>
          </cell>
        </row>
        <row r="3">
          <cell r="C3" t="str">
            <v>DBJ26430600568931135ZX</v>
          </cell>
          <cell r="D3" t="str">
            <v>水牛高钙奶（调制乳）</v>
          </cell>
          <cell r="E3" t="str">
            <v>乳制品</v>
          </cell>
          <cell r="F3" t="str">
            <v>百菲酪和图形、BONUS和图形</v>
          </cell>
          <cell r="G3" t="str">
            <v>200mL/盒</v>
          </cell>
          <cell r="H3" t="str">
            <v>2025-12-29</v>
          </cell>
          <cell r="I3" t="str">
            <v>岳阳楼区泰速发零食店（个体工商户）</v>
          </cell>
          <cell r="J3" t="str">
            <v>湖南省岳阳市岳阳楼区五里牌街道五里牌社区五网格巴陵中路403号1、2、3、4号门面</v>
          </cell>
          <cell r="K3" t="str">
            <v>广西百菲乳业股份有限公司</v>
          </cell>
          <cell r="L3" t="str">
            <v>广西灵山县三海街道十里工业园</v>
          </cell>
          <cell r="M3" t="str">
            <v>2026-01-19</v>
          </cell>
        </row>
        <row r="4">
          <cell r="C4" t="str">
            <v>DBJ26430600568931136ZX</v>
          </cell>
          <cell r="D4" t="str">
            <v>原味香肠（熏煮香肠火腿制品）</v>
          </cell>
          <cell r="E4" t="str">
            <v>肉制品</v>
          </cell>
          <cell r="F4" t="str">
            <v>食名堂</v>
          </cell>
          <cell r="G4" t="str">
            <v>计量称重</v>
          </cell>
          <cell r="H4" t="str">
            <v>2025-12-28</v>
          </cell>
          <cell r="I4" t="str">
            <v>岳阳楼区泰速发零食店（个体工商户）</v>
          </cell>
          <cell r="J4" t="str">
            <v>湖南省岳阳市岳阳楼区五里牌街道五里牌社区五网格巴陵中路403号1、2、3、4号门面</v>
          </cell>
          <cell r="K4" t="str">
            <v>沈阳顺发食品厂</v>
          </cell>
          <cell r="L4" t="str">
            <v>辽宁省沈阳市新民市法哈牛镇法哈牛村3666号</v>
          </cell>
          <cell r="M4" t="str">
            <v>2026-01-19</v>
          </cell>
        </row>
        <row r="5">
          <cell r="C5" t="str">
            <v>DBJ26430600568931137ZX</v>
          </cell>
          <cell r="D5" t="str">
            <v>100%椰子水（饮料）</v>
          </cell>
          <cell r="E5" t="str">
            <v>饮料</v>
          </cell>
          <cell r="F5" t="str">
            <v>轻上和图形</v>
          </cell>
          <cell r="G5" t="str">
            <v>220mL/瓶</v>
          </cell>
          <cell r="H5" t="str">
            <v>2025-12-04</v>
          </cell>
          <cell r="I5" t="str">
            <v>岳阳楼区泰速发零食店（个体工商户）</v>
          </cell>
          <cell r="J5" t="str">
            <v>湖南省岳阳市岳阳楼区五里牌街道五里牌社区五网格巴陵中路403号1、2、3、4号门面</v>
          </cell>
          <cell r="K5" t="str">
            <v>椰泰实业（惠州）有限公司</v>
          </cell>
          <cell r="L5" t="str">
            <v>广东省惠州市博罗县福田镇围岭股份经济合作联合社格岭（土名）地段</v>
          </cell>
          <cell r="M5" t="str">
            <v>2026-01-19</v>
          </cell>
        </row>
        <row r="6">
          <cell r="C6" t="str">
            <v>DBJ26430600568931138ZX</v>
          </cell>
          <cell r="D6" t="str">
            <v>双层灭活乳酸菌果汁果冻（桔子味）</v>
          </cell>
          <cell r="E6" t="str">
            <v>糖果制品</v>
          </cell>
          <cell r="F6" t="str">
            <v>萌小親MENGXIAOQIN和图形</v>
          </cell>
          <cell r="G6" t="str">
            <v>计量称重</v>
          </cell>
          <cell r="H6" t="str">
            <v>2025-11-22</v>
          </cell>
          <cell r="I6" t="str">
            <v>岳阳楼区泰速发零食店（个体工商户）</v>
          </cell>
          <cell r="J6" t="str">
            <v>湖南省岳阳市岳阳楼区五里牌街道五里牌社区五网格巴陵中路403号1、2、3、4号门面</v>
          </cell>
          <cell r="K6" t="str">
            <v>福建省辉达食品有限公司</v>
          </cell>
          <cell r="L6" t="str">
            <v>福建省漳州高新区颜厝镇新社农场239号</v>
          </cell>
          <cell r="M6" t="str">
            <v>2026-01-19</v>
          </cell>
        </row>
        <row r="7">
          <cell r="C7" t="str">
            <v>DBJ26430600568931139ZX</v>
          </cell>
          <cell r="D7" t="str">
            <v>耙耙柑精品</v>
          </cell>
          <cell r="E7" t="str">
            <v>食用农产品</v>
          </cell>
          <cell r="F7" t="str">
            <v>/</v>
          </cell>
          <cell r="G7" t="str">
            <v>/</v>
          </cell>
          <cell r="H7" t="str">
            <v>2026-01-19</v>
          </cell>
          <cell r="I7" t="str">
            <v>岳阳楼区豪爸水果店</v>
          </cell>
          <cell r="J7" t="str">
            <v>岳阳市岳阳楼区三眼桥街道金鹗中路469-473号（朝阳社区3网格）</v>
          </cell>
          <cell r="K7" t="str">
            <v>/</v>
          </cell>
          <cell r="L7" t="str">
            <v>/</v>
          </cell>
          <cell r="M7" t="str">
            <v>2026-01-19</v>
          </cell>
        </row>
        <row r="8">
          <cell r="C8" t="str">
            <v>DBJ26430600568931140ZX</v>
          </cell>
          <cell r="D8" t="str">
            <v>阿克苏苹果</v>
          </cell>
          <cell r="E8" t="str">
            <v>食用农产品</v>
          </cell>
          <cell r="F8" t="str">
            <v>/</v>
          </cell>
          <cell r="G8" t="str">
            <v>/</v>
          </cell>
          <cell r="H8" t="str">
            <v>2026-01-19</v>
          </cell>
          <cell r="I8" t="str">
            <v>岳阳楼区豪爸水果店</v>
          </cell>
          <cell r="J8" t="str">
            <v>岳阳市岳阳楼区三眼桥街道金鹗中路469-473号（朝阳社区3网格）</v>
          </cell>
          <cell r="K8" t="str">
            <v>/</v>
          </cell>
          <cell r="L8" t="str">
            <v>/</v>
          </cell>
          <cell r="M8" t="str">
            <v>2026-01-19</v>
          </cell>
        </row>
        <row r="9">
          <cell r="C9" t="str">
            <v>DBJ26430600568931141ZX</v>
          </cell>
          <cell r="D9" t="str">
            <v>沙田柚</v>
          </cell>
          <cell r="E9" t="str">
            <v>食用农产品</v>
          </cell>
          <cell r="F9" t="str">
            <v>/</v>
          </cell>
          <cell r="G9" t="str">
            <v>/</v>
          </cell>
          <cell r="H9" t="str">
            <v>2026-01-19</v>
          </cell>
          <cell r="I9" t="str">
            <v>岳阳楼区豪爸水果店</v>
          </cell>
          <cell r="J9" t="str">
            <v>岳阳市岳阳楼区三眼桥街道金鹗中路469-473号（朝阳社区3网格）</v>
          </cell>
          <cell r="K9" t="str">
            <v>/</v>
          </cell>
          <cell r="L9" t="str">
            <v>/</v>
          </cell>
          <cell r="M9" t="str">
            <v>2026-01-19</v>
          </cell>
        </row>
        <row r="10">
          <cell r="C10" t="str">
            <v>DBJ26430600568931142ZX</v>
          </cell>
          <cell r="D10" t="str">
            <v>牡丹香柚</v>
          </cell>
          <cell r="E10" t="str">
            <v>食用农产品</v>
          </cell>
          <cell r="F10" t="str">
            <v>/</v>
          </cell>
          <cell r="G10" t="str">
            <v>/</v>
          </cell>
          <cell r="H10" t="str">
            <v>2026-01-19</v>
          </cell>
          <cell r="I10" t="str">
            <v>岳阳楼区豪爸水果店</v>
          </cell>
          <cell r="J10" t="str">
            <v>岳阳市岳阳楼区三眼桥街道金鹗中路469-473号（朝阳社区3网格）</v>
          </cell>
          <cell r="K10" t="str">
            <v>/</v>
          </cell>
          <cell r="L10" t="str">
            <v>/</v>
          </cell>
          <cell r="M10" t="str">
            <v>2026-01-19</v>
          </cell>
        </row>
        <row r="11">
          <cell r="C11" t="str">
            <v>DBJ26430600568931143ZX</v>
          </cell>
          <cell r="D11" t="str">
            <v>德式小麦原浆精酿啤酒</v>
          </cell>
          <cell r="E11" t="str">
            <v>酒类</v>
          </cell>
          <cell r="F11" t="str">
            <v>/</v>
          </cell>
          <cell r="G11" t="str">
            <v>500mL/罐，≥4.3％vol</v>
          </cell>
          <cell r="H11" t="str">
            <v>2025-11-18</v>
          </cell>
          <cell r="I11" t="str">
            <v>岳阳楼区泰速发零食店（个体工商户）</v>
          </cell>
          <cell r="J11" t="str">
            <v>湖南省岳阳市岳阳楼区五里牌街道五里牌社区五网格巴陵中路403号1、2、3、4号门面</v>
          </cell>
          <cell r="K11" t="str">
            <v>宝鸡无时闲青年酒业有限公司</v>
          </cell>
          <cell r="L11" t="str">
            <v>陕西省宝鸡市扶风县绛帐工业园区北一路西段</v>
          </cell>
          <cell r="M11" t="str">
            <v>2026-01-19</v>
          </cell>
        </row>
        <row r="12">
          <cell r="C12" t="str">
            <v>DBJ26430600568931144ZX</v>
          </cell>
          <cell r="D12" t="str">
            <v>山椒笋尖（酱腌菜）</v>
          </cell>
          <cell r="E12" t="str">
            <v>蔬菜制品</v>
          </cell>
          <cell r="F12" t="str">
            <v>十年有成和图形</v>
          </cell>
          <cell r="G12" t="str">
            <v>计量称重</v>
          </cell>
          <cell r="H12" t="str">
            <v>2025-11-30</v>
          </cell>
          <cell r="I12" t="str">
            <v>岳阳楼区泰速发零食店（个体工商户）</v>
          </cell>
          <cell r="J12" t="str">
            <v>湖南省岳阳市岳阳楼区五里牌街道五里牌社区五网格巴陵中路403号1、2、3、4号门面</v>
          </cell>
          <cell r="K12" t="str">
            <v>云南百年传奇食品科技有限公司</v>
          </cell>
          <cell r="L12" t="str">
            <v>云南省昭通市盐津县中和镇工业产业园区6、7、8、9栋厂房</v>
          </cell>
          <cell r="M12" t="str">
            <v>2026-01-19</v>
          </cell>
        </row>
        <row r="13">
          <cell r="C13" t="str">
            <v>DBJ26430600568931145ZX</v>
          </cell>
          <cell r="D13" t="str">
            <v>精品圆片（蜜饯）</v>
          </cell>
          <cell r="E13" t="str">
            <v>水果制品</v>
          </cell>
          <cell r="F13" t="str">
            <v>小滋时光、广盛和图形</v>
          </cell>
          <cell r="G13" t="str">
            <v>称重</v>
          </cell>
          <cell r="H13" t="str">
            <v>2025-12-17</v>
          </cell>
          <cell r="I13" t="str">
            <v>岳阳楼区泰速发零食店（个体工商户）</v>
          </cell>
          <cell r="J13" t="str">
            <v>湖南省岳阳市岳阳楼区五里牌街道五里牌社区五网格巴陵中路403号1、2、3、4号门面</v>
          </cell>
          <cell r="K13" t="str">
            <v>海城市广盛食品有限公司</v>
          </cell>
          <cell r="L13" t="str">
            <v>海城市东四管理区韩姜村</v>
          </cell>
          <cell r="M13" t="str">
            <v>2026-01-19</v>
          </cell>
        </row>
        <row r="14">
          <cell r="C14" t="str">
            <v>DBJ26430600568931146ZX</v>
          </cell>
          <cell r="D14" t="str">
            <v>雪花山楂条（蜜饯）</v>
          </cell>
          <cell r="E14" t="str">
            <v>水果制品</v>
          </cell>
          <cell r="F14" t="str">
            <v>楂纪和图形</v>
          </cell>
          <cell r="G14" t="str">
            <v>散装称重</v>
          </cell>
          <cell r="H14" t="str">
            <v>2025-12-15</v>
          </cell>
          <cell r="I14" t="str">
            <v>岳阳楼区泰速发零食店（个体工商户）</v>
          </cell>
          <cell r="J14" t="str">
            <v>湖南省岳阳市岳阳楼区五里牌街道五里牌社区五网格巴陵中路403号1、2、3、4号门面</v>
          </cell>
          <cell r="K14" t="str">
            <v>河北友楂食品有限公司</v>
          </cell>
          <cell r="L14" t="str">
            <v>承德鹰手营子矿区北马圈子镇金扇子112线国道东侧食品园区2号</v>
          </cell>
          <cell r="M14" t="str">
            <v>2026-01-19</v>
          </cell>
        </row>
        <row r="15">
          <cell r="C15" t="str">
            <v>DBJ26430600568931147ZX</v>
          </cell>
          <cell r="D15" t="str">
            <v>坚果鸡蛋味沙琪玛（糕点）</v>
          </cell>
          <cell r="E15" t="str">
            <v>糕点</v>
          </cell>
          <cell r="F15" t="str">
            <v>新恒雅和图形</v>
          </cell>
          <cell r="G15" t="str">
            <v>称重</v>
          </cell>
          <cell r="H15" t="str">
            <v>2026-01-01</v>
          </cell>
          <cell r="I15" t="str">
            <v>岳阳楼区泰速发零食店（个体工商户）</v>
          </cell>
          <cell r="J15" t="str">
            <v>湖南省岳阳市岳阳楼区五里牌街道五里牌社区五网格巴陵中路403号1、2、3、4号门面</v>
          </cell>
          <cell r="K15" t="str">
            <v>东莞市秉丰实业有限公司</v>
          </cell>
          <cell r="L15" t="str">
            <v>广东省东莞市凤岗镇官井头河背岭二路18号103室</v>
          </cell>
          <cell r="M15" t="str">
            <v>2026-01-19</v>
          </cell>
        </row>
        <row r="16">
          <cell r="C16" t="str">
            <v>DBJ26430600568931148ZX</v>
          </cell>
          <cell r="D16" t="str">
            <v>牛油火锅底料</v>
          </cell>
          <cell r="E16" t="str">
            <v>调味品</v>
          </cell>
          <cell r="F16" t="str">
            <v>/</v>
          </cell>
          <cell r="G16" t="str">
            <v>150克/袋</v>
          </cell>
          <cell r="H16" t="str">
            <v>2025-12-01</v>
          </cell>
          <cell r="I16" t="str">
            <v>岳阳大润发商业有限公司</v>
          </cell>
          <cell r="J16" t="str">
            <v>岳阳市岳阳楼区青年路与建湘路交汇处</v>
          </cell>
          <cell r="K16" t="str">
            <v>颐海（漯河）食品有限公司</v>
          </cell>
          <cell r="L16" t="str">
            <v>临颍县产业集聚区纬三路中段北侧</v>
          </cell>
          <cell r="M16" t="str">
            <v>2026-01-19</v>
          </cell>
        </row>
        <row r="17">
          <cell r="C17" t="str">
            <v>DBJ26430600568931149ZX</v>
          </cell>
          <cell r="D17" t="str">
            <v>鸡精调味料</v>
          </cell>
          <cell r="E17" t="str">
            <v>调味品</v>
          </cell>
          <cell r="F17" t="str">
            <v>太太乐和图形</v>
          </cell>
          <cell r="G17" t="str">
            <v>408克/袋</v>
          </cell>
          <cell r="H17" t="str">
            <v>2025-10-29</v>
          </cell>
          <cell r="I17" t="str">
            <v>岳阳大润发商业有限公司</v>
          </cell>
          <cell r="J17" t="str">
            <v>岳阳市岳阳楼区青年路与建湘路交汇处</v>
          </cell>
          <cell r="K17" t="str">
            <v>上海太太乐食品有限公司</v>
          </cell>
          <cell r="L17" t="str">
            <v>上海市曹安路13号桥南星华公路969号</v>
          </cell>
          <cell r="M17" t="str">
            <v>2026-01-19</v>
          </cell>
        </row>
        <row r="18">
          <cell r="C18" t="str">
            <v>DBJ26430600568931150ZX</v>
          </cell>
          <cell r="D18" t="str">
            <v>带籽鱿鱼仔（香辣味）（水产制品）</v>
          </cell>
          <cell r="E18" t="str">
            <v>水产制品</v>
          </cell>
          <cell r="F18" t="str">
            <v>/</v>
          </cell>
          <cell r="G18" t="str">
            <v>计量称重</v>
          </cell>
          <cell r="H18" t="str">
            <v>2025-12-10</v>
          </cell>
          <cell r="I18" t="str">
            <v>岳阳楼区泰速发零食店（个体工商户）</v>
          </cell>
          <cell r="J18" t="str">
            <v>湖南省岳阳市岳阳楼区五里牌街道五里牌社区五网格巴陵中路403号1、2、3、4号门面</v>
          </cell>
          <cell r="K18" t="str">
            <v>江苏海福特海洋科技股份有限公司</v>
          </cell>
          <cell r="L18" t="str">
            <v>连云港市赣榆区赣榆港经济开发区海洋经济创新示范园</v>
          </cell>
          <cell r="M18" t="str">
            <v>2026-01-19</v>
          </cell>
        </row>
        <row r="19">
          <cell r="C19" t="str">
            <v>DBJ26430600568931151ZX</v>
          </cell>
          <cell r="D19" t="str">
            <v>单一型中式香肠（腌腊肉制品）</v>
          </cell>
          <cell r="E19" t="str">
            <v>肉制品</v>
          </cell>
          <cell r="F19" t="str">
            <v>天容皇和图形</v>
          </cell>
          <cell r="G19" t="str">
            <v>400克/盒</v>
          </cell>
          <cell r="H19" t="str">
            <v>2025-11-27</v>
          </cell>
          <cell r="I19" t="str">
            <v>岳阳大润发商业有限公司</v>
          </cell>
          <cell r="J19" t="str">
            <v>岳阳市岳阳楼区青年路与建湘路交汇处</v>
          </cell>
          <cell r="K19" t="str">
            <v>上海天容肉制品集团有限公司</v>
          </cell>
          <cell r="L19" t="str">
            <v>上海市金山区亭林镇亭华路158号</v>
          </cell>
          <cell r="M19" t="str">
            <v>2026-01-19</v>
          </cell>
        </row>
        <row r="20">
          <cell r="C20" t="str">
            <v>DBJ26430600568931157ZX</v>
          </cell>
          <cell r="D20" t="str">
            <v>血橙味复合果汁饮料</v>
          </cell>
          <cell r="E20" t="str">
            <v>饮料</v>
          </cell>
          <cell r="F20" t="str">
            <v>水溶C100和图形</v>
          </cell>
          <cell r="G20" t="str">
            <v>445mL/瓶</v>
          </cell>
          <cell r="H20" t="str">
            <v>2025-12-03</v>
          </cell>
          <cell r="I20" t="str">
            <v>岳阳大润发商业有限公司</v>
          </cell>
          <cell r="J20" t="str">
            <v>岳阳市岳阳楼区青年路与建湘路交汇处</v>
          </cell>
          <cell r="K20" t="str">
            <v>农夫山泉湖北丹江口(均州)饮料有限公司</v>
          </cell>
          <cell r="L20" t="str">
            <v>丹江口市羊山路199号</v>
          </cell>
          <cell r="M20" t="str">
            <v>2026-01-19</v>
          </cell>
        </row>
        <row r="21">
          <cell r="C21" t="str">
            <v>DBJ26430600568931158ZX</v>
          </cell>
          <cell r="D21" t="str">
            <v>山润全压榨橄榄茶籽香食用植物调和油</v>
          </cell>
          <cell r="E21" t="str">
            <v>食用油、油脂及其制品</v>
          </cell>
          <cell r="F21" t="str">
            <v>山润和图形</v>
          </cell>
          <cell r="G21" t="str">
            <v>680mL/瓶</v>
          </cell>
          <cell r="H21" t="str">
            <v>2025-06-15</v>
          </cell>
          <cell r="I21" t="str">
            <v>岳阳大润发商业有限公司</v>
          </cell>
          <cell r="J21" t="str">
            <v>岳阳市岳阳楼区青年路与建湘路交汇处</v>
          </cell>
          <cell r="K21" t="str">
            <v>湖南山润油茶科技发展有限公司</v>
          </cell>
          <cell r="L21" t="str">
            <v>湖南平江高新技术产业园区</v>
          </cell>
          <cell r="M21" t="str">
            <v>2026-01-19</v>
          </cell>
        </row>
        <row r="22">
          <cell r="C22" t="str">
            <v>DBJ26430600568931159ZX</v>
          </cell>
          <cell r="D22" t="str">
            <v>冰糖雪梨 梨汁饮品（果蔬汁类及其饮料）</v>
          </cell>
          <cell r="E22" t="str">
            <v>饮料</v>
          </cell>
          <cell r="F22" t="str">
            <v>康師傅和图形</v>
          </cell>
          <cell r="G22" t="str">
            <v>250mL/盒</v>
          </cell>
          <cell r="H22" t="str">
            <v>2025-05-29</v>
          </cell>
          <cell r="I22" t="str">
            <v>岳阳大润发商业有限公司</v>
          </cell>
          <cell r="J22" t="str">
            <v>岳阳市岳阳楼区青年路与建湘路交汇处</v>
          </cell>
          <cell r="K22" t="str">
            <v>长沙顶津食品有限公司</v>
          </cell>
          <cell r="L22" t="str">
            <v>湖南省长沙市宁乡经济技术开发区蓝月谷路6号</v>
          </cell>
          <cell r="M22" t="str">
            <v>2026-01-19</v>
          </cell>
        </row>
        <row r="23">
          <cell r="C23" t="str">
            <v>DBJ26430600568931160ZX</v>
          </cell>
          <cell r="D23" t="str">
            <v>湘佳前腿肉（猪肉）</v>
          </cell>
          <cell r="E23" t="str">
            <v>食用农产品</v>
          </cell>
          <cell r="F23" t="str">
            <v>/</v>
          </cell>
          <cell r="G23" t="str">
            <v>/</v>
          </cell>
          <cell r="H23" t="str">
            <v>2026-01-18</v>
          </cell>
          <cell r="I23" t="str">
            <v>岳阳大润发商业有限公司</v>
          </cell>
          <cell r="J23" t="str">
            <v>岳阳市岳阳楼区青年路与建湘路交汇处</v>
          </cell>
          <cell r="K23" t="str">
            <v>湖南湘佳牧业股份有限公司</v>
          </cell>
          <cell r="L23" t="str">
            <v>湖南省常德市石门县湖南湘佳牧业股份有限公司</v>
          </cell>
          <cell r="M23" t="str">
            <v>2026-01-19</v>
          </cell>
        </row>
        <row r="24">
          <cell r="C24" t="str">
            <v>DBJ26430600568931161ZX</v>
          </cell>
          <cell r="D24" t="str">
            <v>牛腿（鲜牛肉）</v>
          </cell>
          <cell r="E24" t="str">
            <v>食用农产品</v>
          </cell>
          <cell r="F24" t="str">
            <v>/</v>
          </cell>
          <cell r="G24" t="str">
            <v>/</v>
          </cell>
          <cell r="H24" t="str">
            <v>2026-01-18</v>
          </cell>
          <cell r="I24" t="str">
            <v>岳阳大润发商业有限公司</v>
          </cell>
          <cell r="J24" t="str">
            <v>岳阳市岳阳楼区青年路与建湘路交汇处</v>
          </cell>
          <cell r="K24" t="str">
            <v>认养一头牛（长春）食品有限公司</v>
          </cell>
          <cell r="L24" t="str">
            <v>公主岭市岭东工业集中区彦明大街与甲二街交汇北侧</v>
          </cell>
          <cell r="M24" t="str">
            <v>2026-01-19</v>
          </cell>
        </row>
        <row r="25">
          <cell r="C25" t="str">
            <v>DBJ26430600568931162ZX</v>
          </cell>
          <cell r="D25" t="str">
            <v>湘佳黄油母鸡（鸡肉）</v>
          </cell>
          <cell r="E25" t="str">
            <v>食用农产品</v>
          </cell>
          <cell r="F25" t="str">
            <v>/</v>
          </cell>
          <cell r="G25" t="str">
            <v>/</v>
          </cell>
          <cell r="H25" t="str">
            <v>2026-01-15</v>
          </cell>
          <cell r="I25" t="str">
            <v>岳阳大润发商业有限公司</v>
          </cell>
          <cell r="J25" t="str">
            <v>岳阳市岳阳楼区青年路与建湘路交汇处</v>
          </cell>
          <cell r="K25" t="str">
            <v>湖南湘佳牧业股份有限公司（家禽）</v>
          </cell>
          <cell r="L25" t="str">
            <v>湖南省常德市石门县湖南湘佳牧业股份有限公司（家禽）</v>
          </cell>
          <cell r="M25" t="str">
            <v>2026-01-19</v>
          </cell>
        </row>
        <row r="26">
          <cell r="C26" t="str">
            <v>DBJ26430600568931163ZX</v>
          </cell>
          <cell r="D26" t="str">
            <v>湘佳仔水鸭（鸭肉）</v>
          </cell>
          <cell r="E26" t="str">
            <v>食用农产品</v>
          </cell>
          <cell r="F26" t="str">
            <v>/</v>
          </cell>
          <cell r="G26" t="str">
            <v>/</v>
          </cell>
          <cell r="H26" t="str">
            <v>2026-01-15</v>
          </cell>
          <cell r="I26" t="str">
            <v>岳阳大润发商业有限公司</v>
          </cell>
          <cell r="J26" t="str">
            <v>岳阳市岳阳楼区青年路与建湘路交汇处</v>
          </cell>
          <cell r="K26" t="str">
            <v>湖南湘佳牧业股份有限公司（家禽）</v>
          </cell>
          <cell r="L26" t="str">
            <v>湖南省常德市石门县湖南湘佳牧业股份有限公司（家禽）</v>
          </cell>
          <cell r="M26" t="str">
            <v>2026-01-19</v>
          </cell>
        </row>
        <row r="27">
          <cell r="C27" t="str">
            <v>DBJ26430600568931166ZX</v>
          </cell>
          <cell r="D27" t="str">
            <v>金龙鱼菜籽油</v>
          </cell>
          <cell r="E27" t="str">
            <v>食用油、油脂及其制品</v>
          </cell>
          <cell r="F27" t="str">
            <v>外婆乡小榨和图形、金龙鱼、图形</v>
          </cell>
          <cell r="G27" t="str">
            <v>700毫升/瓶</v>
          </cell>
          <cell r="H27" t="str">
            <v>2025-09-03</v>
          </cell>
          <cell r="I27" t="str">
            <v>岳阳楼区鹏博超市（个体工商户）</v>
          </cell>
          <cell r="J27" t="str">
            <v>湖南省岳阳市岳阳楼区五里牌街道高山坡社区六网格五里牌路123号</v>
          </cell>
          <cell r="K27" t="str">
            <v>益海嘉里（岳阳）粮油工业有限公司</v>
          </cell>
          <cell r="L27" t="str">
            <v>岳阳市岳阳楼区沿湖大道25号</v>
          </cell>
          <cell r="M27" t="str">
            <v>2026-01-19</v>
          </cell>
        </row>
        <row r="28">
          <cell r="C28" t="str">
            <v>DBJ26430600568931167ZX</v>
          </cell>
          <cell r="D28" t="str">
            <v>新希望纯牛奶（灭菌乳）</v>
          </cell>
          <cell r="E28" t="str">
            <v>乳制品</v>
          </cell>
          <cell r="F28" t="str">
            <v>/</v>
          </cell>
          <cell r="G28" t="str">
            <v>1L/盒</v>
          </cell>
          <cell r="H28" t="str">
            <v>2025-10-26</v>
          </cell>
          <cell r="I28" t="str">
            <v>岳阳楼区鹏博超市（个体工商户）</v>
          </cell>
          <cell r="J28" t="str">
            <v>湖南省岳阳市岳阳楼区五里牌街道高山坡社区六网格五里牌路123号</v>
          </cell>
          <cell r="K28" t="str">
            <v>湖南新希望南山液态乳业有限公司</v>
          </cell>
          <cell r="L28" t="str">
            <v>湖南望城经济开发区雷锋大道108号</v>
          </cell>
          <cell r="M28" t="str">
            <v>2026-01-19</v>
          </cell>
        </row>
        <row r="29">
          <cell r="C29" t="str">
            <v>DBJ26430600568931168ZX</v>
          </cell>
          <cell r="D29" t="str">
            <v>正宗散养鸡蛋</v>
          </cell>
          <cell r="E29" t="str">
            <v>食用农产品</v>
          </cell>
          <cell r="F29" t="str">
            <v>/</v>
          </cell>
          <cell r="G29" t="str">
            <v>/</v>
          </cell>
          <cell r="H29" t="str">
            <v>2026-01-19</v>
          </cell>
          <cell r="I29" t="str">
            <v>岳阳楼区鹏博超市（个体工商户）</v>
          </cell>
          <cell r="J29" t="str">
            <v>湖南省岳阳市岳阳楼区五里牌街道高山坡社区六网格五里牌路123号</v>
          </cell>
          <cell r="K29" t="str">
            <v>/</v>
          </cell>
          <cell r="L29" t="str">
            <v>/</v>
          </cell>
          <cell r="M29" t="str">
            <v>2026-01-19</v>
          </cell>
        </row>
        <row r="30">
          <cell r="C30" t="str">
            <v>DBJ26430600568931169ZX</v>
          </cell>
          <cell r="D30" t="str">
            <v>黄白（大白菜）</v>
          </cell>
          <cell r="E30" t="str">
            <v>食用农产品</v>
          </cell>
          <cell r="F30" t="str">
            <v>/</v>
          </cell>
          <cell r="G30" t="str">
            <v>/</v>
          </cell>
          <cell r="H30" t="str">
            <v>2026-01-19</v>
          </cell>
          <cell r="I30" t="str">
            <v>岳阳楼区鹏博超市（个体工商户）</v>
          </cell>
          <cell r="J30" t="str">
            <v>湖南省岳阳市岳阳楼区五里牌街道高山坡社区六网格五里牌路123号</v>
          </cell>
          <cell r="K30" t="str">
            <v>/</v>
          </cell>
          <cell r="L30" t="str">
            <v>/</v>
          </cell>
          <cell r="M30" t="str">
            <v>2026-01-19</v>
          </cell>
        </row>
        <row r="31">
          <cell r="C31" t="str">
            <v>DBJ26430600568931170ZX</v>
          </cell>
          <cell r="D31" t="str">
            <v>红富士苹果</v>
          </cell>
          <cell r="E31" t="str">
            <v>食用农产品</v>
          </cell>
          <cell r="F31" t="str">
            <v>/</v>
          </cell>
          <cell r="G31" t="str">
            <v>/</v>
          </cell>
          <cell r="H31" t="str">
            <v>2026-01-19</v>
          </cell>
          <cell r="I31" t="str">
            <v>岳阳楼区鹏博超市（个体工商户）</v>
          </cell>
          <cell r="J31" t="str">
            <v>湖南省岳阳市岳阳楼区五里牌街道高山坡社区六网格五里牌路123号</v>
          </cell>
          <cell r="K31" t="str">
            <v>/</v>
          </cell>
          <cell r="L31" t="str">
            <v>/</v>
          </cell>
          <cell r="M31" t="str">
            <v>2026-01-19</v>
          </cell>
        </row>
        <row r="32">
          <cell r="C32" t="str">
            <v>DBJ26430600568931171ZX</v>
          </cell>
          <cell r="D32" t="str">
            <v>耙耙柑</v>
          </cell>
          <cell r="E32" t="str">
            <v>食用农产品</v>
          </cell>
          <cell r="F32" t="str">
            <v>/</v>
          </cell>
          <cell r="G32" t="str">
            <v>/</v>
          </cell>
          <cell r="H32" t="str">
            <v>2026-01-19</v>
          </cell>
          <cell r="I32" t="str">
            <v>岳阳楼区鹏博超市（个体工商户）</v>
          </cell>
          <cell r="J32" t="str">
            <v>湖南省岳阳市岳阳楼区五里牌街道高山坡社区六网格五里牌路123号</v>
          </cell>
          <cell r="K32" t="str">
            <v>/</v>
          </cell>
          <cell r="L32" t="str">
            <v>/</v>
          </cell>
          <cell r="M32" t="str">
            <v>2026-01-19</v>
          </cell>
        </row>
        <row r="33">
          <cell r="C33" t="str">
            <v>DBJ26430600568931172ZX</v>
          </cell>
          <cell r="D33" t="str">
            <v>蜜柚</v>
          </cell>
          <cell r="E33" t="str">
            <v>食用农产品</v>
          </cell>
          <cell r="F33" t="str">
            <v>/</v>
          </cell>
          <cell r="G33" t="str">
            <v>/</v>
          </cell>
          <cell r="H33" t="str">
            <v>2026-01-19</v>
          </cell>
          <cell r="I33" t="str">
            <v>岳阳楼区鹏博超市（个体工商户）</v>
          </cell>
          <cell r="J33" t="str">
            <v>湖南省岳阳市岳阳楼区五里牌街道高山坡社区六网格五里牌路123号</v>
          </cell>
          <cell r="K33" t="str">
            <v>/</v>
          </cell>
          <cell r="L33" t="str">
            <v>/</v>
          </cell>
          <cell r="M33" t="str">
            <v>2026-01-19</v>
          </cell>
        </row>
        <row r="34">
          <cell r="C34" t="str">
            <v>DBJ26430600568931173ZX</v>
          </cell>
          <cell r="D34" t="str">
            <v>前腿肉（猪肉）</v>
          </cell>
          <cell r="E34" t="str">
            <v>食用农产品</v>
          </cell>
          <cell r="F34" t="str">
            <v>/</v>
          </cell>
          <cell r="G34" t="str">
            <v>/</v>
          </cell>
          <cell r="H34" t="str">
            <v>2026-01-19</v>
          </cell>
          <cell r="I34" t="str">
            <v>岳阳楼区鹏博超市（个体工商户）</v>
          </cell>
          <cell r="J34" t="str">
            <v>湖南省岳阳市岳阳楼区五里牌街道高山坡社区六网格五里牌路123号</v>
          </cell>
          <cell r="K34" t="str">
            <v>岳阳汇康食品有限公司</v>
          </cell>
          <cell r="L34" t="str">
            <v>湖南省岳阳市岳阳楼区</v>
          </cell>
          <cell r="M34" t="str">
            <v>2026-01-19</v>
          </cell>
        </row>
        <row r="35">
          <cell r="C35" t="str">
            <v>DBJ26430600568931186ZX</v>
          </cell>
          <cell r="D35" t="str">
            <v>老婆饼（糕点）</v>
          </cell>
          <cell r="E35" t="str">
            <v>糕点</v>
          </cell>
          <cell r="F35" t="str">
            <v>乐盟和图形</v>
          </cell>
          <cell r="G35" t="str">
            <v>散装称重</v>
          </cell>
          <cell r="H35" t="str">
            <v>2025-12-27</v>
          </cell>
          <cell r="I35" t="str">
            <v>岳阳楼区乐嘉食品店</v>
          </cell>
          <cell r="J35" t="str">
            <v>岳阳市岳阳楼区南湖大道南湖商业广场102号（白杨坡社区）</v>
          </cell>
          <cell r="K35" t="str">
            <v>东莞市乐盟食品有限公司</v>
          </cell>
          <cell r="L35" t="str">
            <v>广东省东莞市茶山镇伟建路1号2号楼</v>
          </cell>
          <cell r="M35" t="str">
            <v>2026-01-19</v>
          </cell>
        </row>
        <row r="36">
          <cell r="C36" t="str">
            <v>DBJ26430600568931187ZX</v>
          </cell>
          <cell r="D36" t="str">
            <v>蟹香蛋黄风味锅巴（糕点）</v>
          </cell>
          <cell r="E36" t="str">
            <v>糕点</v>
          </cell>
          <cell r="F36" t="str">
            <v>可可买</v>
          </cell>
          <cell r="G36" t="str">
            <v>计量称重</v>
          </cell>
          <cell r="H36" t="str">
            <v>2025-12-18</v>
          </cell>
          <cell r="I36" t="str">
            <v>岳阳楼区乐嘉食品店</v>
          </cell>
          <cell r="J36" t="str">
            <v>岳阳市岳阳楼区南湖大道南湖商业广场102号（白杨坡社区）</v>
          </cell>
          <cell r="K36" t="str">
            <v>合肥鑫百益食品有限公司</v>
          </cell>
          <cell r="L36" t="str">
            <v>安徽省合肥市肥东县肥东经济开发区桂王路西侧（安徽凯利3#）3层</v>
          </cell>
          <cell r="M36" t="str">
            <v>2026-01-19</v>
          </cell>
        </row>
        <row r="37">
          <cell r="C37" t="str">
            <v>DBJ26430600568931188ZX</v>
          </cell>
          <cell r="D37" t="str">
            <v>肉松饼（糕点）</v>
          </cell>
          <cell r="E37" t="str">
            <v>糕点</v>
          </cell>
          <cell r="F37" t="str">
            <v>两口子和图形</v>
          </cell>
          <cell r="G37" t="str">
            <v>称重</v>
          </cell>
          <cell r="H37" t="str">
            <v>2026-01-05</v>
          </cell>
          <cell r="I37" t="str">
            <v>岳阳楼区乐嘉食品店</v>
          </cell>
          <cell r="J37" t="str">
            <v>岳阳市岳阳楼区南湖大道南湖商业广场102号（白杨坡社区）</v>
          </cell>
          <cell r="K37" t="str">
            <v>福建两口子食品有限公司</v>
          </cell>
          <cell r="L37" t="str">
            <v>福建省漳州市南靖县南靖高新技术产业园区</v>
          </cell>
          <cell r="M37" t="str">
            <v>2026-01-19</v>
          </cell>
        </row>
        <row r="38">
          <cell r="C38" t="str">
            <v>DBJ26430600568931189ZX</v>
          </cell>
          <cell r="D38" t="str">
            <v>原味酱芒果（凉果类）</v>
          </cell>
          <cell r="E38" t="str">
            <v>水果制品</v>
          </cell>
          <cell r="F38" t="str">
            <v>佳宝和图形</v>
          </cell>
          <cell r="G38" t="str">
            <v>计量称重</v>
          </cell>
          <cell r="H38" t="str">
            <v>2025-12-10</v>
          </cell>
          <cell r="I38" t="str">
            <v>岳阳楼区乐嘉食品店</v>
          </cell>
          <cell r="J38" t="str">
            <v>岳阳市岳阳楼区南湖大道南湖商业广场102号（白杨坡社区）</v>
          </cell>
          <cell r="K38" t="str">
            <v>广东佳宝集团有限公司</v>
          </cell>
          <cell r="L38" t="str">
            <v>广东省潮州市凤泉湖高新区凤泉路中山（潮州）产业转移工业园径南分园地块JN02-17厂房</v>
          </cell>
          <cell r="M38" t="str">
            <v>2026-01-19</v>
          </cell>
        </row>
        <row r="39">
          <cell r="C39" t="str">
            <v>DBJ26430600568931190ZX</v>
          </cell>
          <cell r="D39" t="str">
            <v>酱卤猪蹄（五香味）（肉制品）</v>
          </cell>
          <cell r="E39" t="str">
            <v>肉制品</v>
          </cell>
          <cell r="F39" t="str">
            <v>搞大路和图形</v>
          </cell>
          <cell r="G39" t="str">
            <v>计量称重</v>
          </cell>
          <cell r="H39" t="str">
            <v>2025-12-08</v>
          </cell>
          <cell r="I39" t="str">
            <v>岳阳楼区乐嘉食品店</v>
          </cell>
          <cell r="J39" t="str">
            <v>岳阳市岳阳楼区南湖大道南湖商业广场102号（白杨坡社区）</v>
          </cell>
          <cell r="K39" t="str">
            <v>湖南青果果食品有限公司</v>
          </cell>
          <cell r="L39" t="str">
            <v>湖南省益阳市资阳区新桥河镇新桥山村工业园区</v>
          </cell>
          <cell r="M39" t="str">
            <v>2026-01-19</v>
          </cell>
        </row>
        <row r="40">
          <cell r="C40" t="str">
            <v>DBJ26430600568931191ZX</v>
          </cell>
          <cell r="D40" t="str">
            <v>豆豉鲮鱼（香辣味）（水产制品）</v>
          </cell>
          <cell r="E40" t="str">
            <v>水产制品</v>
          </cell>
          <cell r="F40" t="str">
            <v>鑫香龙和图形</v>
          </cell>
          <cell r="G40" t="str">
            <v>计量称重</v>
          </cell>
          <cell r="H40" t="str">
            <v>2025-12-25</v>
          </cell>
          <cell r="I40" t="str">
            <v>岳阳楼区乐嘉食品店</v>
          </cell>
          <cell r="J40" t="str">
            <v>岳阳市岳阳楼区南湖大道南湖商业广场102号（白杨坡社区）</v>
          </cell>
          <cell r="K40" t="str">
            <v>湖南梦享时代农业科技发展有限公司</v>
          </cell>
          <cell r="L40" t="str">
            <v>湖南省长沙市望城经济技术开发区湖南卡米乐食品有限公司1#厂房4楼</v>
          </cell>
          <cell r="M40" t="str">
            <v>2026-01-19</v>
          </cell>
        </row>
        <row r="41">
          <cell r="C41" t="str">
            <v>DBJ26430600568931192ZX</v>
          </cell>
          <cell r="D41" t="str">
            <v>双层灭活乳酸菌果汁果冻（白桃味）（果冻）</v>
          </cell>
          <cell r="E41" t="str">
            <v>糖果制品</v>
          </cell>
          <cell r="F41" t="str">
            <v>萌小親和图形、MENG XIAOQIN</v>
          </cell>
          <cell r="G41" t="str">
            <v>计量称重</v>
          </cell>
          <cell r="H41" t="str">
            <v>2025-11-22</v>
          </cell>
          <cell r="I41" t="str">
            <v>岳阳楼区乐嘉食品店</v>
          </cell>
          <cell r="J41" t="str">
            <v>岳阳市岳阳楼区南湖大道南湖商业广场102号（白杨坡社区）</v>
          </cell>
          <cell r="K41" t="str">
            <v>福建省辉达食品有限公司</v>
          </cell>
          <cell r="L41" t="str">
            <v>福建省漳州高新区颜厝镇新社农场239号</v>
          </cell>
          <cell r="M41" t="str">
            <v>2026-01-19</v>
          </cell>
        </row>
        <row r="42">
          <cell r="C42" t="str">
            <v>DBJ26430600568931193ZX</v>
          </cell>
          <cell r="D42" t="str">
            <v>汁汁烤翅（奥尔良味）（速冻食品）</v>
          </cell>
          <cell r="E42" t="str">
            <v>速冻食品</v>
          </cell>
          <cell r="F42" t="str">
            <v>圣农和图形</v>
          </cell>
          <cell r="G42" t="str">
            <v>300克/袋</v>
          </cell>
          <cell r="H42" t="str">
            <v>2025-11-11</v>
          </cell>
          <cell r="I42" t="str">
            <v>岳阳楼区乐嘉食品店</v>
          </cell>
          <cell r="J42" t="str">
            <v>岳阳市岳阳楼区南湖大道南湖商业广场102号（白杨坡社区）</v>
          </cell>
          <cell r="K42" t="str">
            <v>江西圣农食品有限公司</v>
          </cell>
          <cell r="L42" t="str">
            <v>江西省抚州市资溪县鹤城生态经济示范区；江西省抚州市资溪县鹤城生态经济示范区一分厂</v>
          </cell>
          <cell r="M42" t="str">
            <v>2026-01-19</v>
          </cell>
        </row>
        <row r="43">
          <cell r="C43" t="str">
            <v>DBJ26430600568931194ZX</v>
          </cell>
          <cell r="D43" t="str">
            <v>原汁原味脆皮炸鸡（速冻食品）</v>
          </cell>
          <cell r="E43" t="str">
            <v>速冻食品</v>
          </cell>
          <cell r="F43" t="str">
            <v>圣农和图形</v>
          </cell>
          <cell r="G43" t="str">
            <v>200克/袋</v>
          </cell>
          <cell r="H43" t="str">
            <v>2025-11-03</v>
          </cell>
          <cell r="I43" t="str">
            <v>岳阳楼区乐嘉食品店</v>
          </cell>
          <cell r="J43" t="str">
            <v>岳阳市岳阳楼区南湖大道南湖商业广场102号（白杨坡社区）</v>
          </cell>
          <cell r="K43" t="str">
            <v>福建圣农食品(浦城)有限公司</v>
          </cell>
          <cell r="L43" t="str">
            <v>蒲城县万安乡万新路12号</v>
          </cell>
          <cell r="M43" t="str">
            <v>2026-01-19</v>
          </cell>
        </row>
        <row r="44">
          <cell r="C44" t="str">
            <v>DBJ26430600568931195ZX</v>
          </cell>
          <cell r="D44" t="str">
            <v>霸气手枪腿（奥尔良味）（速冻食品）</v>
          </cell>
          <cell r="E44" t="str">
            <v>速冻食品</v>
          </cell>
          <cell r="F44" t="str">
            <v>皇家小虎和图形</v>
          </cell>
          <cell r="G44" t="str">
            <v>220g/袋</v>
          </cell>
          <cell r="H44" t="str">
            <v>2025-10-09</v>
          </cell>
          <cell r="I44" t="str">
            <v>岳阳楼区乐嘉食品店</v>
          </cell>
          <cell r="J44" t="str">
            <v>岳阳市岳阳楼区南湖大道南湖商业广场102号（白杨坡社区）</v>
          </cell>
          <cell r="K44" t="str">
            <v>山东虎家食品有限公司</v>
          </cell>
          <cell r="L44" t="str">
            <v>山东省德州市天衢新区新区服务管理办公室北外环以南崇德十一大道以东食品产业园3-4号车间</v>
          </cell>
          <cell r="M44" t="str">
            <v>2026-01-19</v>
          </cell>
        </row>
        <row r="45">
          <cell r="C45" t="str">
            <v>DBJ26430600568931196ZX</v>
          </cell>
          <cell r="D45" t="str">
            <v>大米</v>
          </cell>
          <cell r="E45" t="str">
            <v>粮食加工品</v>
          </cell>
          <cell r="F45" t="str">
            <v>金福乔府大院和图形</v>
          </cell>
          <cell r="G45" t="str">
            <v>5kg/袋</v>
          </cell>
          <cell r="H45" t="str">
            <v>2025-09-20</v>
          </cell>
          <cell r="I45" t="str">
            <v>岳阳楼区惠之鲜超市</v>
          </cell>
          <cell r="J45" t="str">
            <v>湖南省岳阳市岳阳楼区金鹗中路228号景源商务中心一层101号</v>
          </cell>
          <cell r="K45" t="str">
            <v>五常市乔府大院农业股份有限公司</v>
          </cell>
          <cell r="L45" t="str">
            <v>五常市杜家镇半截河子村（乔府大院现代农业产业园）</v>
          </cell>
          <cell r="M45" t="str">
            <v>2026-01-19</v>
          </cell>
        </row>
        <row r="46">
          <cell r="C46" t="str">
            <v>DBJ26430600568931197ZX</v>
          </cell>
          <cell r="D46" t="str">
            <v>龙口粉丝（淀粉制品）</v>
          </cell>
          <cell r="E46" t="str">
            <v>淀粉及淀粉制品</v>
          </cell>
          <cell r="F46" t="str">
            <v>双塔和图形</v>
          </cell>
          <cell r="G46" t="str">
            <v>500g/袋</v>
          </cell>
          <cell r="H46" t="str">
            <v>2025-11-02</v>
          </cell>
          <cell r="I46" t="str">
            <v>岳阳楼区惠之鲜超市</v>
          </cell>
          <cell r="J46" t="str">
            <v>湖南省岳阳市岳阳楼区金鹗中路228号景源商务中心一层101号</v>
          </cell>
          <cell r="K46" t="str">
            <v>烟台双塔食品股份有限公司</v>
          </cell>
          <cell r="L46" t="str">
            <v>山东省招远金岭镇寨里</v>
          </cell>
          <cell r="M46" t="str">
            <v>2026-01-19</v>
          </cell>
        </row>
        <row r="47">
          <cell r="C47" t="str">
            <v>DBJ26430600568931198ZX</v>
          </cell>
          <cell r="D47" t="str">
            <v>重庆火锅（火锅底料）</v>
          </cell>
          <cell r="E47" t="str">
            <v>调味品</v>
          </cell>
          <cell r="F47" t="str">
            <v>圣寿和图形</v>
          </cell>
          <cell r="G47" t="str">
            <v>200克/袋</v>
          </cell>
          <cell r="H47" t="str">
            <v>2025-09-03</v>
          </cell>
          <cell r="I47" t="str">
            <v>岳阳楼区惠之鲜超市</v>
          </cell>
          <cell r="J47" t="str">
            <v>湖南省岳阳市岳阳楼区金鹗中路228号景源商务中心一层101号</v>
          </cell>
          <cell r="K47" t="str">
            <v>重庆市宝顶酿造有限公司</v>
          </cell>
          <cell r="L47" t="str">
            <v>重庆市大足区智凤街道普安村5组</v>
          </cell>
          <cell r="M47" t="str">
            <v>2026-01-19</v>
          </cell>
        </row>
        <row r="48">
          <cell r="C48" t="str">
            <v>DBJ26430600568931199ZX</v>
          </cell>
          <cell r="D48" t="str">
            <v>活力三优低芥酸浓香菜籽油</v>
          </cell>
          <cell r="E48" t="str">
            <v>食用油、油脂及其制品</v>
          </cell>
          <cell r="F48" t="str">
            <v>鲁花和图形</v>
          </cell>
          <cell r="G48" t="str">
            <v>1.6升/瓶</v>
          </cell>
          <cell r="H48" t="str">
            <v>2025-12-06</v>
          </cell>
          <cell r="I48" t="str">
            <v>岳阳楼区惠之鲜超市</v>
          </cell>
          <cell r="J48" t="str">
            <v>湖南省岳阳市岳阳楼区金鹗中路228号景源商务中心一层101号</v>
          </cell>
          <cell r="K48" t="str">
            <v>襄阳鲁花浓香花生油有限公司</v>
          </cell>
          <cell r="L48" t="str">
            <v>湖北省襄阳市襄州区伙牌镇</v>
          </cell>
          <cell r="M48" t="str">
            <v>2026-01-19</v>
          </cell>
        </row>
        <row r="49">
          <cell r="C49" t="str">
            <v>DBJ26430600568931200ZX</v>
          </cell>
          <cell r="D49" t="str">
            <v>无蔗糖沙琪玛（蔓越莓味）（糕点）</v>
          </cell>
          <cell r="E49" t="str">
            <v>糕点</v>
          </cell>
          <cell r="F49" t="str">
            <v>/</v>
          </cell>
          <cell r="G49" t="str">
            <v>计量称重</v>
          </cell>
          <cell r="H49" t="str">
            <v>2026-01-04</v>
          </cell>
          <cell r="I49" t="str">
            <v>岳阳楼区惠之鲜超市</v>
          </cell>
          <cell r="J49" t="str">
            <v>湖南省岳阳市岳阳楼区金鹗中路228号景源商务中心一层101号</v>
          </cell>
          <cell r="K49" t="str">
            <v>湖南大麦食品有限公司</v>
          </cell>
          <cell r="L49" t="str">
            <v>湖南省湘潭市湘潭县易俗河镇梧桐路以西、鹦鹉路以北（傲派车间9#）</v>
          </cell>
          <cell r="M49" t="str">
            <v>2026-01-19</v>
          </cell>
        </row>
        <row r="50">
          <cell r="C50" t="str">
            <v>DBJ26430600568931201ZX</v>
          </cell>
          <cell r="D50" t="str">
            <v>精肉（猪肉）</v>
          </cell>
          <cell r="E50" t="str">
            <v>食用农产品</v>
          </cell>
          <cell r="F50" t="str">
            <v>/</v>
          </cell>
          <cell r="G50" t="str">
            <v>/</v>
          </cell>
          <cell r="H50" t="str">
            <v>2026-01-19</v>
          </cell>
          <cell r="I50" t="str">
            <v>岳阳楼区惠之鲜超市</v>
          </cell>
          <cell r="J50" t="str">
            <v>湖南省岳阳市岳阳楼区金鹗中路228号景源商务中心一层101号</v>
          </cell>
          <cell r="K50" t="str">
            <v>岳阳汇康食品有限公司</v>
          </cell>
          <cell r="L50" t="str">
            <v>湖南省岳阳市岳阳楼区岳阳汇康食品有限公司</v>
          </cell>
          <cell r="M50" t="str">
            <v>2026-01-19</v>
          </cell>
        </row>
        <row r="51">
          <cell r="C51" t="str">
            <v>DBJ26430600568931202ZX</v>
          </cell>
          <cell r="D51" t="str">
            <v>散称土鸡蛋</v>
          </cell>
          <cell r="E51" t="str">
            <v>食用农产品</v>
          </cell>
          <cell r="F51" t="str">
            <v>/</v>
          </cell>
          <cell r="G51" t="str">
            <v>/</v>
          </cell>
          <cell r="H51" t="str">
            <v>2026-01-18</v>
          </cell>
          <cell r="I51" t="str">
            <v>岳阳楼区惠之鲜超市</v>
          </cell>
          <cell r="J51" t="str">
            <v>湖南省岳阳市岳阳楼区金鹗中路228号景源商务中心一层101号</v>
          </cell>
          <cell r="K51" t="str">
            <v>/</v>
          </cell>
          <cell r="L51" t="str">
            <v>/</v>
          </cell>
          <cell r="M51" t="str">
            <v>2026-01-19</v>
          </cell>
        </row>
        <row r="52">
          <cell r="C52" t="str">
            <v>DBJ26430600568931203ZX</v>
          </cell>
          <cell r="D52" t="str">
            <v>上海青（普通白菜）</v>
          </cell>
          <cell r="E52" t="str">
            <v>食用农产品</v>
          </cell>
          <cell r="F52" t="str">
            <v>/</v>
          </cell>
          <cell r="G52" t="str">
            <v>/</v>
          </cell>
          <cell r="H52" t="str">
            <v>2026-01-18</v>
          </cell>
          <cell r="I52" t="str">
            <v>岳阳楼区惠之鲜超市</v>
          </cell>
          <cell r="J52" t="str">
            <v>湖南省岳阳市岳阳楼区金鹗中路228号景源商务中心一层101号</v>
          </cell>
          <cell r="K52" t="str">
            <v>/</v>
          </cell>
          <cell r="L52" t="str">
            <v>/</v>
          </cell>
          <cell r="M52" t="str">
            <v>2026-01-19</v>
          </cell>
        </row>
        <row r="53">
          <cell r="C53" t="str">
            <v>DBJ26430600568931204ZX</v>
          </cell>
          <cell r="D53" t="str">
            <v>淮山</v>
          </cell>
          <cell r="E53" t="str">
            <v>食用农产品</v>
          </cell>
          <cell r="F53" t="str">
            <v>/</v>
          </cell>
          <cell r="G53" t="str">
            <v>/</v>
          </cell>
          <cell r="H53" t="str">
            <v>2026-01-18</v>
          </cell>
          <cell r="I53" t="str">
            <v>岳阳楼区惠之鲜超市</v>
          </cell>
          <cell r="J53" t="str">
            <v>湖南省岳阳市岳阳楼区金鹗中路228号景源商务中心一层101号</v>
          </cell>
          <cell r="K53" t="str">
            <v>/</v>
          </cell>
          <cell r="L53" t="str">
            <v>/</v>
          </cell>
          <cell r="M53" t="str">
            <v>2026-01-19</v>
          </cell>
        </row>
        <row r="54">
          <cell r="C54" t="str">
            <v>DBJ26430600568931205ZX</v>
          </cell>
          <cell r="D54" t="str">
            <v>红富士苹果</v>
          </cell>
          <cell r="E54" t="str">
            <v>食用农产品</v>
          </cell>
          <cell r="F54" t="str">
            <v>/</v>
          </cell>
          <cell r="G54" t="str">
            <v>/</v>
          </cell>
          <cell r="H54" t="str">
            <v>2026-01-18</v>
          </cell>
          <cell r="I54" t="str">
            <v>岳阳楼区惠之鲜超市</v>
          </cell>
          <cell r="J54" t="str">
            <v>湖南省岳阳市岳阳楼区金鹗中路228号景源商务中心一层101号</v>
          </cell>
          <cell r="K54" t="str">
            <v>/</v>
          </cell>
          <cell r="L54" t="str">
            <v>/</v>
          </cell>
          <cell r="M54" t="str">
            <v>2026-01-19</v>
          </cell>
        </row>
        <row r="55">
          <cell r="C55" t="str">
            <v>DBJ26430600568931234ZX</v>
          </cell>
          <cell r="D55" t="str">
            <v>100%草莓汁（饮料）</v>
          </cell>
          <cell r="E55" t="str">
            <v>饮料</v>
          </cell>
          <cell r="F55" t="str">
            <v>华洋和图形</v>
          </cell>
          <cell r="G55" t="str">
            <v>200mL/盒</v>
          </cell>
          <cell r="H55" t="str">
            <v>2025-12-24</v>
          </cell>
          <cell r="I55" t="str">
            <v>岳阳楼区安可趣零食店（个体工商户）</v>
          </cell>
          <cell r="J55" t="str">
            <v>湖南省岳阳市岳阳楼区站前路街道望城岭社区建湘路153号</v>
          </cell>
          <cell r="K55" t="str">
            <v>华洋饮品（遂平）有限公司</v>
          </cell>
          <cell r="L55" t="str">
            <v>河南省驻马店市遂平县北环路与经六路交叉口东南角6号</v>
          </cell>
          <cell r="M55" t="str">
            <v>2026-01-20</v>
          </cell>
        </row>
        <row r="56">
          <cell r="C56" t="str">
            <v>DBJ26430600568931235ZX</v>
          </cell>
          <cell r="D56" t="str">
            <v>100％苹果汁（饮料）</v>
          </cell>
          <cell r="E56" t="str">
            <v>饮料</v>
          </cell>
          <cell r="F56" t="str">
            <v>/</v>
          </cell>
          <cell r="G56" t="str">
            <v>330ml/瓶</v>
          </cell>
          <cell r="H56" t="str">
            <v>2025-12-19</v>
          </cell>
          <cell r="I56" t="str">
            <v>岳阳楼区安可趣零食店（个体工商户）</v>
          </cell>
          <cell r="J56" t="str">
            <v>湖南省岳阳市岳阳楼区站前路街道望城岭社区建湘路153号</v>
          </cell>
          <cell r="K56" t="str">
            <v>华洋饮品（遂平）有限公司</v>
          </cell>
          <cell r="L56" t="str">
            <v>河南省驻马店市遂平县北环路与经六路交叉口东南角6号</v>
          </cell>
          <cell r="M56" t="str">
            <v>2026-01-20</v>
          </cell>
        </row>
        <row r="57">
          <cell r="C57" t="str">
            <v>DBJ26430600568931236ZX</v>
          </cell>
          <cell r="D57" t="str">
            <v>非象菠萝啤味果味型汽水（饮料）</v>
          </cell>
          <cell r="E57" t="str">
            <v>饮料</v>
          </cell>
          <cell r="F57" t="str">
            <v>/</v>
          </cell>
          <cell r="G57" t="str">
            <v>330ml/罐</v>
          </cell>
          <cell r="H57" t="str">
            <v>2025-09-29</v>
          </cell>
          <cell r="I57" t="str">
            <v>岳阳楼区安可趣零食店（个体工商户）</v>
          </cell>
          <cell r="J57" t="str">
            <v>湖南省岳阳市岳阳楼区站前路街道望城岭社区建湘路153号</v>
          </cell>
          <cell r="K57" t="str">
            <v>山东绿洲啤酒有限公司</v>
          </cell>
          <cell r="L57" t="str">
            <v>山东省潍坊市安丘市经济开发区绿洲路1号（新安路西侧）</v>
          </cell>
          <cell r="M57" t="str">
            <v>2026-01-20</v>
          </cell>
        </row>
        <row r="58">
          <cell r="C58" t="str">
            <v>DBJ26430600568931237ZX</v>
          </cell>
          <cell r="D58" t="str">
            <v>五香味瓜子（炒货）</v>
          </cell>
          <cell r="E58" t="str">
            <v>炒货食品及坚果制品</v>
          </cell>
          <cell r="F58" t="str">
            <v>黑娃和图形</v>
          </cell>
          <cell r="G58" t="str">
            <v>500克/包</v>
          </cell>
          <cell r="H58" t="str">
            <v>2025-12-03</v>
          </cell>
          <cell r="I58" t="str">
            <v>岳阳楼区安可趣零食店（个体工商户）</v>
          </cell>
          <cell r="J58" t="str">
            <v>湖南省岳阳市岳阳楼区站前路街道望城岭社区建湘路153号</v>
          </cell>
          <cell r="K58" t="str">
            <v>安徽长香食品科技有限公司</v>
          </cell>
          <cell r="L58" t="str">
            <v>毫州市涡阳县经济开发区世纪大道与创业路交叉口西300米</v>
          </cell>
          <cell r="M58" t="str">
            <v>2026-01-20</v>
          </cell>
        </row>
        <row r="59">
          <cell r="C59" t="str">
            <v>DBJ26430600568931238ZX</v>
          </cell>
          <cell r="D59" t="str">
            <v>蒜香花生（炒货）</v>
          </cell>
          <cell r="E59" t="str">
            <v>炒货食品及坚果制品</v>
          </cell>
          <cell r="F59" t="str">
            <v>怡咔YEEKA!</v>
          </cell>
          <cell r="G59" t="str">
            <v>500克/包</v>
          </cell>
          <cell r="H59" t="str">
            <v>2025-12-03</v>
          </cell>
          <cell r="I59" t="str">
            <v>岳阳楼区安可趣零食店（个体工商户）</v>
          </cell>
          <cell r="J59" t="str">
            <v>湖南省岳阳市岳阳楼区站前路街道望城岭社区建湘路153号</v>
          </cell>
          <cell r="K59" t="str">
            <v>安徽振洋食品科技有限公司</v>
          </cell>
          <cell r="L59" t="str">
            <v>安徽省蚌埠市怀远县经济开发区白莲坡食品产业园内健康西路南侧</v>
          </cell>
          <cell r="M59" t="str">
            <v>2026-01-20</v>
          </cell>
        </row>
        <row r="60">
          <cell r="C60" t="str">
            <v>DBJ26430600568931239ZX</v>
          </cell>
          <cell r="D60" t="str">
            <v>麦香牛奶</v>
          </cell>
          <cell r="E60" t="str">
            <v>乳制品</v>
          </cell>
          <cell r="F60" t="str">
            <v>科迪和图形</v>
          </cell>
          <cell r="G60" t="str">
            <v>200克/袋</v>
          </cell>
          <cell r="H60" t="str">
            <v>2025-12-26</v>
          </cell>
          <cell r="I60" t="str">
            <v>岳阳楼区安可趣零食店（个体工商户）</v>
          </cell>
          <cell r="J60" t="str">
            <v>湖南省岳阳市岳阳楼区站前路街道望城岭社区建湘路153号</v>
          </cell>
          <cell r="K60" t="str">
            <v>河南科迪乳业股份有限公司</v>
          </cell>
          <cell r="L60" t="str">
            <v>虞城县产业集聚区科迪大道16号</v>
          </cell>
          <cell r="M60" t="str">
            <v>2026-01-20</v>
          </cell>
        </row>
        <row r="61">
          <cell r="C61" t="str">
            <v>DBJ26430600568931240ZX</v>
          </cell>
          <cell r="D61" t="str">
            <v>香酥猫耳朵（猫耳朵形状糕点）（酱香牛排味）</v>
          </cell>
          <cell r="E61" t="str">
            <v>糕点</v>
          </cell>
          <cell r="F61" t="str">
            <v>潘氏兄弟和图形</v>
          </cell>
          <cell r="G61" t="str">
            <v>称重</v>
          </cell>
          <cell r="H61" t="str">
            <v>2025-12-23</v>
          </cell>
          <cell r="I61" t="str">
            <v>岳阳楼区安可趣零食店（个体工商户）</v>
          </cell>
          <cell r="J61" t="str">
            <v>湖南省岳阳市岳阳楼区站前路街道望城岭社区建湘路153号</v>
          </cell>
          <cell r="K61" t="str">
            <v>河北潘氏兄弟食品科技有限公司</v>
          </cell>
          <cell r="L61" t="str">
            <v>河北省石家庄市藁城区九门乡只照村南二号路1号</v>
          </cell>
          <cell r="M61" t="str">
            <v>2026-01-20</v>
          </cell>
        </row>
        <row r="62">
          <cell r="C62" t="str">
            <v>DBJ26430600568931241ZX</v>
          </cell>
          <cell r="D62" t="str">
            <v>红杏干（凉果类）</v>
          </cell>
          <cell r="E62" t="str">
            <v>水果制品</v>
          </cell>
          <cell r="F62" t="str">
            <v>浙梅和图形</v>
          </cell>
          <cell r="G62" t="str">
            <v>散称计重</v>
          </cell>
          <cell r="H62" t="str">
            <v>2025-11-17</v>
          </cell>
          <cell r="I62" t="str">
            <v>岳阳楼区安可趣零食店（个体工商户）</v>
          </cell>
          <cell r="J62" t="str">
            <v>湖南省岳阳市岳阳楼区站前路街道望城岭社区建湘路153号</v>
          </cell>
          <cell r="K62" t="str">
            <v>杭州浙梅实业有限公司</v>
          </cell>
          <cell r="L62" t="str">
            <v>浙江省杭州市临平区崇贤街道沿山村运河路南</v>
          </cell>
          <cell r="M62" t="str">
            <v>2026-01-20</v>
          </cell>
        </row>
        <row r="63">
          <cell r="C63" t="str">
            <v>DBJ26430600568931242ZX</v>
          </cell>
          <cell r="D63" t="str">
            <v>一根罗汉笋（山椒味）（酱腌菜）</v>
          </cell>
          <cell r="E63" t="str">
            <v>蔬菜制品</v>
          </cell>
          <cell r="F63" t="str">
            <v>百年傳奇和图形</v>
          </cell>
          <cell r="G63" t="str">
            <v>计量称重</v>
          </cell>
          <cell r="H63" t="str">
            <v>2025-11-17</v>
          </cell>
          <cell r="I63" t="str">
            <v>岳阳楼区安可趣零食店（个体工商户）</v>
          </cell>
          <cell r="J63" t="str">
            <v>湖南省岳阳市岳阳楼区站前路街道望城岭社区建湘路153号</v>
          </cell>
          <cell r="K63" t="str">
            <v>云南百年绿色食品有限公司</v>
          </cell>
          <cell r="L63" t="str">
            <v>云南省昭通市盐津县中和镇食品产业园区1、2、3、7号厂房</v>
          </cell>
          <cell r="M63" t="str">
            <v>2026-01-20</v>
          </cell>
        </row>
        <row r="64">
          <cell r="C64" t="str">
            <v>DBJ26430600568931243ZX</v>
          </cell>
          <cell r="D64" t="str">
            <v>果滋果心 混合胶型凝胶糖果 青葡萄味（糖果）</v>
          </cell>
          <cell r="E64" t="str">
            <v>糖果制品</v>
          </cell>
          <cell r="F64" t="str">
            <v>好丽友和图形</v>
          </cell>
          <cell r="G64" t="str">
            <v>称重销售</v>
          </cell>
          <cell r="H64" t="str">
            <v>2025-11-03</v>
          </cell>
          <cell r="I64" t="str">
            <v>岳阳楼区安可趣零食店（个体工商户）</v>
          </cell>
          <cell r="J64" t="str">
            <v>湖南省岳阳市岳阳楼区站前路街道望城岭社区建湘路153号</v>
          </cell>
          <cell r="K64" t="str">
            <v>好丽友食品（上海）有限公司</v>
          </cell>
          <cell r="L64" t="str">
            <v>上海市青浦工业园区外青松公路5151号</v>
          </cell>
          <cell r="M64" t="str">
            <v>2026-01-20</v>
          </cell>
        </row>
        <row r="65">
          <cell r="C65" t="str">
            <v>DBJ26430600568931244ZX</v>
          </cell>
          <cell r="D65" t="str">
            <v>黑茄（茄子）</v>
          </cell>
          <cell r="E65" t="str">
            <v>食用农产品</v>
          </cell>
          <cell r="F65" t="str">
            <v>/</v>
          </cell>
          <cell r="G65" t="str">
            <v>/</v>
          </cell>
          <cell r="H65" t="str">
            <v>2026-01-19</v>
          </cell>
          <cell r="I65" t="str">
            <v>步步高商业连锁股份有限公司岳阳新天地店</v>
          </cell>
          <cell r="J65" t="str">
            <v>岳阳市岳阳楼区东茅岭路1号步步高新天地负一层</v>
          </cell>
          <cell r="K65" t="str">
            <v>/</v>
          </cell>
          <cell r="L65" t="str">
            <v>/</v>
          </cell>
          <cell r="M65" t="str">
            <v>2026-01-20</v>
          </cell>
        </row>
        <row r="66">
          <cell r="C66" t="str">
            <v>DBJ26430600568931245ZX</v>
          </cell>
          <cell r="D66" t="str">
            <v>螺丝椒（辣椒）</v>
          </cell>
          <cell r="E66" t="str">
            <v>食用农产品</v>
          </cell>
          <cell r="F66" t="str">
            <v>/</v>
          </cell>
          <cell r="G66" t="str">
            <v>/</v>
          </cell>
          <cell r="H66" t="str">
            <v>2026-01-19</v>
          </cell>
          <cell r="I66" t="str">
            <v>步步高商业连锁股份有限公司岳阳新天地店</v>
          </cell>
          <cell r="J66" t="str">
            <v>岳阳市岳阳楼区东茅岭路1号步步高新天地负一层</v>
          </cell>
          <cell r="K66" t="str">
            <v>/</v>
          </cell>
          <cell r="L66" t="str">
            <v>/</v>
          </cell>
          <cell r="M66" t="str">
            <v>2026-01-20</v>
          </cell>
        </row>
        <row r="67">
          <cell r="C67" t="str">
            <v>DBJ26430600568931246ZX</v>
          </cell>
          <cell r="D67" t="str">
            <v>野山椒（辣椒）</v>
          </cell>
          <cell r="E67" t="str">
            <v>食用农产品</v>
          </cell>
          <cell r="F67" t="str">
            <v>/</v>
          </cell>
          <cell r="G67" t="str">
            <v>/</v>
          </cell>
          <cell r="H67" t="str">
            <v>2026-01-19</v>
          </cell>
          <cell r="I67" t="str">
            <v>步步高商业连锁股份有限公司岳阳新天地店</v>
          </cell>
          <cell r="J67" t="str">
            <v>岳阳市岳阳楼区东茅岭路1号步步高新天地负一层</v>
          </cell>
          <cell r="K67" t="str">
            <v>/</v>
          </cell>
          <cell r="L67" t="str">
            <v>/</v>
          </cell>
          <cell r="M67" t="str">
            <v>2026-01-20</v>
          </cell>
        </row>
        <row r="68">
          <cell r="C68" t="str">
            <v>DBJ26430600568931248ZX</v>
          </cell>
          <cell r="D68" t="str">
            <v>鑫农康有机绿豆芽</v>
          </cell>
          <cell r="E68" t="str">
            <v>食用农产品</v>
          </cell>
          <cell r="F68" t="str">
            <v>/</v>
          </cell>
          <cell r="G68" t="str">
            <v>/</v>
          </cell>
          <cell r="H68" t="str">
            <v>2026-01-17</v>
          </cell>
          <cell r="I68" t="str">
            <v>步步高商业连锁股份有限公司岳阳新天地店</v>
          </cell>
          <cell r="J68" t="str">
            <v>岳阳市岳阳楼区东茅岭路1号步步高新天地负一层</v>
          </cell>
          <cell r="K68" t="str">
            <v>/</v>
          </cell>
          <cell r="L68" t="str">
            <v>/</v>
          </cell>
          <cell r="M68" t="str">
            <v>2026-01-20</v>
          </cell>
        </row>
        <row r="69">
          <cell r="C69" t="str">
            <v>DBJ26430600568931249ZX</v>
          </cell>
          <cell r="D69" t="str">
            <v>耙耙柑</v>
          </cell>
          <cell r="E69" t="str">
            <v>食用农产品</v>
          </cell>
          <cell r="F69" t="str">
            <v>/</v>
          </cell>
          <cell r="G69" t="str">
            <v>/</v>
          </cell>
          <cell r="H69" t="str">
            <v>2026-01-19</v>
          </cell>
          <cell r="I69" t="str">
            <v>步步高商业连锁股份有限公司岳阳新天地店</v>
          </cell>
          <cell r="J69" t="str">
            <v>岳阳市岳阳楼区东茅岭路1号步步高新天地负一层</v>
          </cell>
          <cell r="K69" t="str">
            <v>/</v>
          </cell>
          <cell r="L69" t="str">
            <v>/</v>
          </cell>
          <cell r="M69" t="str">
            <v>2026-01-20</v>
          </cell>
        </row>
        <row r="70">
          <cell r="C70" t="str">
            <v>DBJ26430600568931250ZX</v>
          </cell>
          <cell r="D70" t="str">
            <v>沙田柚</v>
          </cell>
          <cell r="E70" t="str">
            <v>食用农产品</v>
          </cell>
          <cell r="F70" t="str">
            <v>/</v>
          </cell>
          <cell r="G70" t="str">
            <v>/</v>
          </cell>
          <cell r="H70" t="str">
            <v>2026-01-19</v>
          </cell>
          <cell r="I70" t="str">
            <v>步步高商业连锁股份有限公司岳阳新天地店</v>
          </cell>
          <cell r="J70" t="str">
            <v>岳阳市岳阳楼区东茅岭路1号步步高新天地负一层</v>
          </cell>
          <cell r="K70" t="str">
            <v>/</v>
          </cell>
          <cell r="L70" t="str">
            <v>/</v>
          </cell>
          <cell r="M70" t="str">
            <v>2026-01-20</v>
          </cell>
        </row>
        <row r="71">
          <cell r="C71" t="str">
            <v>DBJ26430600568931251ZX</v>
          </cell>
          <cell r="D71" t="str">
            <v>精瘦肉（猪肉）</v>
          </cell>
          <cell r="E71" t="str">
            <v>食用农产品</v>
          </cell>
          <cell r="F71" t="str">
            <v>/</v>
          </cell>
          <cell r="G71" t="str">
            <v>/</v>
          </cell>
          <cell r="H71" t="str">
            <v>2026-01-20</v>
          </cell>
          <cell r="I71" t="str">
            <v>步步高商业连锁股份有限公司岳阳新天地店</v>
          </cell>
          <cell r="J71" t="str">
            <v>岳阳市岳阳楼区东茅岭路1号步步高新天地负一层</v>
          </cell>
          <cell r="K71" t="str">
            <v>湖北武汉双汇食品有限公司</v>
          </cell>
          <cell r="L71" t="str">
            <v>湖北省武汉市东西湖区湖北武汉双汇食品有限公司</v>
          </cell>
          <cell r="M71" t="str">
            <v>2026-01-20</v>
          </cell>
        </row>
        <row r="72">
          <cell r="C72" t="str">
            <v>DBJ26430600568931252ZX</v>
          </cell>
          <cell r="D72" t="str">
            <v>香蕉</v>
          </cell>
          <cell r="E72" t="str">
            <v>食用农产品</v>
          </cell>
          <cell r="F72" t="str">
            <v>/</v>
          </cell>
          <cell r="G72" t="str">
            <v>/</v>
          </cell>
          <cell r="H72" t="str">
            <v>2026-01-19</v>
          </cell>
          <cell r="I72" t="str">
            <v>步步高商业连锁股份有限公司岳阳新天地店</v>
          </cell>
          <cell r="J72" t="str">
            <v>岳阳市岳阳楼区东茅岭路1号步步高新天地负一层</v>
          </cell>
          <cell r="K72" t="str">
            <v>/</v>
          </cell>
          <cell r="L72" t="str">
            <v>/</v>
          </cell>
          <cell r="M72" t="str">
            <v>2026-01-20</v>
          </cell>
        </row>
        <row r="73">
          <cell r="C73" t="str">
            <v>DBJ26430600568931253ZX</v>
          </cell>
          <cell r="D73" t="str">
            <v>低芥酸菜籽油</v>
          </cell>
          <cell r="E73" t="str">
            <v>食用油、油脂及其制品</v>
          </cell>
          <cell r="F73" t="str">
            <v>胖东来DL和图形</v>
          </cell>
          <cell r="G73" t="str">
            <v>1.8L/瓶</v>
          </cell>
          <cell r="H73" t="str">
            <v>2025-10-14</v>
          </cell>
          <cell r="I73" t="str">
            <v>步步高商业连锁股份有限公司岳阳新天地店</v>
          </cell>
          <cell r="J73" t="str">
            <v>岳阳市岳阳楼区东茅岭路1号步步高新天地负一层</v>
          </cell>
          <cell r="K73" t="str">
            <v>益海（泰州） 粮油工业 有限公司</v>
          </cell>
          <cell r="L73" t="str">
            <v>泰州市高港区永安洲镇疏港北路1号</v>
          </cell>
          <cell r="M73" t="str">
            <v>2026-01-20</v>
          </cell>
        </row>
        <row r="74">
          <cell r="C74" t="str">
            <v>DBJ26430600568931254ZX</v>
          </cell>
          <cell r="D74" t="str">
            <v>洛川苹果</v>
          </cell>
          <cell r="E74" t="str">
            <v>食用农产品</v>
          </cell>
          <cell r="F74" t="str">
            <v>/</v>
          </cell>
          <cell r="G74" t="str">
            <v>/</v>
          </cell>
          <cell r="H74" t="str">
            <v>2026-01-20</v>
          </cell>
          <cell r="I74" t="str">
            <v>岳阳楼区沈龙生鲜超市</v>
          </cell>
          <cell r="J74" t="str">
            <v>湖南省岳阳市岳阳楼区五里牌街道新城社区八网格建湘路天伦国际C2小区（020）-104号</v>
          </cell>
          <cell r="K74" t="str">
            <v>/</v>
          </cell>
          <cell r="L74" t="str">
            <v>/</v>
          </cell>
          <cell r="M74" t="str">
            <v>2026-01-20</v>
          </cell>
        </row>
        <row r="75">
          <cell r="C75" t="str">
            <v>DBJ26430600568931255ZX</v>
          </cell>
          <cell r="D75" t="str">
            <v>耙耙柑</v>
          </cell>
          <cell r="E75" t="str">
            <v>食用农产品</v>
          </cell>
          <cell r="F75" t="str">
            <v>/</v>
          </cell>
          <cell r="G75" t="str">
            <v>/</v>
          </cell>
          <cell r="H75" t="str">
            <v>2026-01-20</v>
          </cell>
          <cell r="I75" t="str">
            <v>岳阳楼区沈龙生鲜超市</v>
          </cell>
          <cell r="J75" t="str">
            <v>湖南省岳阳市岳阳楼区五里牌街道新城社区八网格建湘路天伦国际C2小区（020）-104号</v>
          </cell>
          <cell r="K75" t="str">
            <v>/</v>
          </cell>
          <cell r="L75" t="str">
            <v>/</v>
          </cell>
          <cell r="M75" t="str">
            <v>2026-01-20</v>
          </cell>
        </row>
        <row r="76">
          <cell r="C76" t="str">
            <v>DBJ26430600568931256ZX</v>
          </cell>
          <cell r="D76" t="str">
            <v>特级砂糖桔</v>
          </cell>
          <cell r="E76" t="str">
            <v>食用农产品</v>
          </cell>
          <cell r="F76" t="str">
            <v>/</v>
          </cell>
          <cell r="G76" t="str">
            <v>/</v>
          </cell>
          <cell r="H76" t="str">
            <v>2026-01-20</v>
          </cell>
          <cell r="I76" t="str">
            <v>岳阳楼区沈龙生鲜超市</v>
          </cell>
          <cell r="J76" t="str">
            <v>湖南省岳阳市岳阳楼区五里牌街道新城社区八网格建湘路天伦国际C2小区（020）-104号</v>
          </cell>
          <cell r="K76" t="str">
            <v>/</v>
          </cell>
          <cell r="L76" t="str">
            <v>/</v>
          </cell>
          <cell r="M76" t="str">
            <v>2026-01-20</v>
          </cell>
        </row>
        <row r="77">
          <cell r="C77" t="str">
            <v>DBJ26430600568931258ZX</v>
          </cell>
          <cell r="D77" t="str">
            <v>特级小台芒</v>
          </cell>
          <cell r="E77" t="str">
            <v>食用农产品</v>
          </cell>
          <cell r="F77" t="str">
            <v>/</v>
          </cell>
          <cell r="G77" t="str">
            <v>/</v>
          </cell>
          <cell r="H77" t="str">
            <v>2026-01-20</v>
          </cell>
          <cell r="I77" t="str">
            <v>岳阳楼区沈龙生鲜超市</v>
          </cell>
          <cell r="J77" t="str">
            <v>湖南省岳阳市岳阳楼区五里牌街道新城社区八网格建湘路天伦国际C2小区（020）-104号</v>
          </cell>
          <cell r="K77" t="str">
            <v>/</v>
          </cell>
          <cell r="L77" t="str">
            <v>/</v>
          </cell>
          <cell r="M77" t="str">
            <v>2026-01-20</v>
          </cell>
        </row>
        <row r="78">
          <cell r="C78" t="str">
            <v>DBJ26430600568931259ZX</v>
          </cell>
          <cell r="D78" t="str">
            <v>沃柑</v>
          </cell>
          <cell r="E78" t="str">
            <v>食用农产品</v>
          </cell>
          <cell r="F78" t="str">
            <v>/</v>
          </cell>
          <cell r="G78" t="str">
            <v>/</v>
          </cell>
          <cell r="H78" t="str">
            <v>2026-01-18</v>
          </cell>
          <cell r="I78" t="str">
            <v>岳阳楼区果千树水果店（个体工商户）</v>
          </cell>
          <cell r="J78" t="str">
            <v>湖南省岳阳市岳阳楼区五里牌街道南湖大道456号祥源·城市之光S-1栋123号</v>
          </cell>
          <cell r="K78" t="str">
            <v>/</v>
          </cell>
          <cell r="L78" t="str">
            <v>/</v>
          </cell>
          <cell r="M78" t="str">
            <v>2026-01-20</v>
          </cell>
        </row>
        <row r="79">
          <cell r="C79" t="str">
            <v>DBJ26430600568931260ZX</v>
          </cell>
          <cell r="D79" t="str">
            <v>涌泉蜜桔</v>
          </cell>
          <cell r="E79" t="str">
            <v>食用农产品</v>
          </cell>
          <cell r="F79" t="str">
            <v>/</v>
          </cell>
          <cell r="G79" t="str">
            <v>/</v>
          </cell>
          <cell r="H79" t="str">
            <v>2026-01-16</v>
          </cell>
          <cell r="I79" t="str">
            <v>岳阳楼区果千树水果店（个体工商户）</v>
          </cell>
          <cell r="J79" t="str">
            <v>湖南省岳阳市岳阳楼区五里牌街道南湖大道456号祥源·城市之光S-1栋123号</v>
          </cell>
          <cell r="K79" t="str">
            <v>/</v>
          </cell>
          <cell r="L79" t="str">
            <v>/</v>
          </cell>
          <cell r="M79" t="str">
            <v>2026-01-20</v>
          </cell>
        </row>
        <row r="80">
          <cell r="C80" t="str">
            <v>DBJ26430600568931261ZX</v>
          </cell>
          <cell r="D80" t="str">
            <v>耙耙柑</v>
          </cell>
          <cell r="E80" t="str">
            <v>食用农产品</v>
          </cell>
          <cell r="F80" t="str">
            <v>/</v>
          </cell>
          <cell r="G80" t="str">
            <v>/</v>
          </cell>
          <cell r="H80" t="str">
            <v>2026-01-20</v>
          </cell>
          <cell r="I80" t="str">
            <v>岳阳楼区果千树水果店（个体工商户）</v>
          </cell>
          <cell r="J80" t="str">
            <v>湖南省岳阳市岳阳楼区五里牌街道南湖大道456号祥源·城市之光S-1栋123号</v>
          </cell>
          <cell r="K80" t="str">
            <v>/</v>
          </cell>
          <cell r="L80" t="str">
            <v>/</v>
          </cell>
          <cell r="M80" t="str">
            <v>2026-01-20</v>
          </cell>
        </row>
        <row r="81">
          <cell r="C81" t="str">
            <v>DBJ26430600568931262ZX</v>
          </cell>
          <cell r="D81" t="str">
            <v>沙田柚</v>
          </cell>
          <cell r="E81" t="str">
            <v>食用农产品</v>
          </cell>
          <cell r="F81" t="str">
            <v>/</v>
          </cell>
          <cell r="G81" t="str">
            <v>/</v>
          </cell>
          <cell r="H81" t="str">
            <v>2026-01-14</v>
          </cell>
          <cell r="I81" t="str">
            <v>岳阳楼区果千树水果店（个体工商户）</v>
          </cell>
          <cell r="J81" t="str">
            <v>湖南省岳阳市岳阳楼区五里牌街道南湖大道456号祥源·城市之光S-1栋123号</v>
          </cell>
          <cell r="K81" t="str">
            <v>/</v>
          </cell>
          <cell r="L81" t="str">
            <v>/</v>
          </cell>
          <cell r="M81" t="str">
            <v>2026-01-20</v>
          </cell>
        </row>
        <row r="82">
          <cell r="C82" t="str">
            <v>DBJ26430600568931263ZX</v>
          </cell>
          <cell r="D82" t="str">
            <v>大金煌芒（芒果）</v>
          </cell>
          <cell r="E82" t="str">
            <v>食用农产品</v>
          </cell>
          <cell r="F82" t="str">
            <v>/</v>
          </cell>
          <cell r="G82" t="str">
            <v>/</v>
          </cell>
          <cell r="H82" t="str">
            <v>2026-01-17</v>
          </cell>
          <cell r="I82" t="str">
            <v>岳阳楼区果千树水果店（个体工商户）</v>
          </cell>
          <cell r="J82" t="str">
            <v>湖南省岳阳市岳阳楼区五里牌街道南湖大道456号祥源·城市之光S-1栋123号</v>
          </cell>
          <cell r="K82" t="str">
            <v>/</v>
          </cell>
          <cell r="L82" t="str">
            <v>/</v>
          </cell>
          <cell r="M82" t="str">
            <v>2026-01-20</v>
          </cell>
        </row>
        <row r="83">
          <cell r="C83" t="str">
            <v>DBJ26430600568931264ZX</v>
          </cell>
          <cell r="D83" t="str">
            <v>进口香蕉</v>
          </cell>
          <cell r="E83" t="str">
            <v>食用农产品</v>
          </cell>
          <cell r="F83" t="str">
            <v>/</v>
          </cell>
          <cell r="G83" t="str">
            <v>/</v>
          </cell>
          <cell r="H83" t="str">
            <v>2026-01-20</v>
          </cell>
          <cell r="I83" t="str">
            <v>岳阳楼区果千树水果店（个体工商户）</v>
          </cell>
          <cell r="J83" t="str">
            <v>湖南省岳阳市岳阳楼区五里牌街道南湖大道456号祥源·城市之光S-1栋123号</v>
          </cell>
          <cell r="K83" t="str">
            <v>/</v>
          </cell>
          <cell r="L83" t="str">
            <v>/</v>
          </cell>
          <cell r="M83" t="str">
            <v>2026-01-20</v>
          </cell>
        </row>
        <row r="84">
          <cell r="C84" t="str">
            <v>DBJ26430600568931265ZX</v>
          </cell>
          <cell r="D84" t="str">
            <v>水晶富士（苹果）</v>
          </cell>
          <cell r="E84" t="str">
            <v>食用农产品</v>
          </cell>
          <cell r="F84" t="str">
            <v>/</v>
          </cell>
          <cell r="G84" t="str">
            <v>/</v>
          </cell>
          <cell r="H84" t="str">
            <v>2026-01-19</v>
          </cell>
          <cell r="I84" t="str">
            <v>岳阳楼区果千树水果店（个体工商户）</v>
          </cell>
          <cell r="J84" t="str">
            <v>湖南省岳阳市岳阳楼区五里牌街道南湖大道456号祥源·城市之光S-1栋123号</v>
          </cell>
          <cell r="K84" t="str">
            <v>/</v>
          </cell>
          <cell r="L84" t="str">
            <v>/</v>
          </cell>
          <cell r="M84" t="str">
            <v>2026-01-20</v>
          </cell>
        </row>
        <row r="85">
          <cell r="C85" t="str">
            <v>DBJ26430600568931266ZX</v>
          </cell>
          <cell r="D85" t="str">
            <v>开味心享-NFC赣南脐橙汁（饮料）</v>
          </cell>
          <cell r="E85" t="str">
            <v>饮料</v>
          </cell>
          <cell r="F85" t="str">
            <v>开味心享和图形</v>
          </cell>
          <cell r="G85" t="str">
            <v>300mL/瓶</v>
          </cell>
          <cell r="H85" t="str">
            <v>2025-11-12</v>
          </cell>
          <cell r="I85" t="str">
            <v>岳阳楼区果千树水果店（个体工商户）</v>
          </cell>
          <cell r="J85" t="str">
            <v>湖南省岳阳市岳阳楼区五里牌街道南湖大道456号祥源·城市之光S-1栋123号</v>
          </cell>
          <cell r="K85" t="str">
            <v>广西石埠乳业有限责任公司乳品二厂</v>
          </cell>
          <cell r="L85" t="str">
            <v>南宁市良庆区亮岭路二街2号</v>
          </cell>
          <cell r="M85" t="str">
            <v>2026-01-20</v>
          </cell>
        </row>
        <row r="86">
          <cell r="C86" t="str">
            <v>DBJ26430600568931267ZX</v>
          </cell>
          <cell r="D86" t="str">
            <v>原味山楂条（果糕类）</v>
          </cell>
          <cell r="E86" t="str">
            <v>水果制品</v>
          </cell>
          <cell r="F86" t="str">
            <v>图形</v>
          </cell>
          <cell r="G86" t="str">
            <v>210g/袋</v>
          </cell>
          <cell r="H86" t="str">
            <v>2025-10-04</v>
          </cell>
          <cell r="I86" t="str">
            <v>岳阳楼区果千树水果店（个体工商户）</v>
          </cell>
          <cell r="J86" t="str">
            <v>湖南省岳阳市岳阳楼区五里牌街道南湖大道456号祥源·城市之光S-1栋123号</v>
          </cell>
          <cell r="K86" t="str">
            <v>山东金晔农法食品有限公司</v>
          </cell>
          <cell r="L86" t="str">
            <v>山东省济南市济阳区济北街道统一大街33号</v>
          </cell>
          <cell r="M86" t="str">
            <v>2026-01-20</v>
          </cell>
        </row>
        <row r="87">
          <cell r="C87" t="str">
            <v>DBJ26430600568931268ZX</v>
          </cell>
          <cell r="D87" t="str">
            <v>水晶柚</v>
          </cell>
          <cell r="E87" t="str">
            <v>食用农产品</v>
          </cell>
          <cell r="F87" t="str">
            <v>/</v>
          </cell>
          <cell r="G87" t="str">
            <v>/</v>
          </cell>
          <cell r="H87" t="str">
            <v>2026-01-17</v>
          </cell>
          <cell r="I87" t="str">
            <v>岳阳楼区果千树水果店（个体工商户）</v>
          </cell>
          <cell r="J87" t="str">
            <v>湖南省岳阳市岳阳楼区五里牌街道南湖大道456号祥源·城市之光S-1栋123号</v>
          </cell>
          <cell r="K87" t="str">
            <v>/</v>
          </cell>
          <cell r="L87" t="str">
            <v>/</v>
          </cell>
          <cell r="M87" t="str">
            <v>2026-01-20</v>
          </cell>
        </row>
        <row r="88">
          <cell r="C88" t="str">
            <v>DBJ26430600568931274ZX</v>
          </cell>
          <cell r="D88" t="str">
            <v>财鱼（淡水鱼）</v>
          </cell>
          <cell r="E88" t="str">
            <v>食用农产品</v>
          </cell>
          <cell r="F88" t="str">
            <v>/</v>
          </cell>
          <cell r="G88" t="str">
            <v>/</v>
          </cell>
          <cell r="H88" t="str">
            <v>2026-01-20</v>
          </cell>
          <cell r="I88" t="str">
            <v>岳阳楼区海浪生鲜店（个体工商户）</v>
          </cell>
          <cell r="J88" t="str">
            <v>湖南省岳阳市岳阳楼区枫桥湖街道枫桥湖路015号102号门面（大屋湾社区一网格）</v>
          </cell>
          <cell r="K88" t="str">
            <v>/</v>
          </cell>
          <cell r="L88" t="str">
            <v>/</v>
          </cell>
          <cell r="M88" t="str">
            <v>2026-01-20</v>
          </cell>
        </row>
        <row r="89">
          <cell r="C89" t="str">
            <v>DBJ26430600568931275ZX</v>
          </cell>
          <cell r="D89" t="str">
            <v>鲈鱼（淡水鱼）</v>
          </cell>
          <cell r="E89" t="str">
            <v>食用农产品</v>
          </cell>
          <cell r="F89" t="str">
            <v>/</v>
          </cell>
          <cell r="G89" t="str">
            <v>/</v>
          </cell>
          <cell r="H89" t="str">
            <v>2026-01-20</v>
          </cell>
          <cell r="I89" t="str">
            <v>岳阳楼区海浪生鲜店（个体工商户）</v>
          </cell>
          <cell r="J89" t="str">
            <v>湖南省岳阳市岳阳楼区枫桥湖街道枫桥湖路015号102号门面（大屋湾社区一网格）</v>
          </cell>
          <cell r="K89" t="str">
            <v>/</v>
          </cell>
          <cell r="L89" t="str">
            <v>/</v>
          </cell>
          <cell r="M89" t="str">
            <v>2026-01-20</v>
          </cell>
        </row>
        <row r="90">
          <cell r="C90" t="str">
            <v>DBJ26430600568931276ZX</v>
          </cell>
          <cell r="D90" t="str">
            <v>基围虾（淡水虾）</v>
          </cell>
          <cell r="E90" t="str">
            <v>食用农产品</v>
          </cell>
          <cell r="F90" t="str">
            <v>/</v>
          </cell>
          <cell r="G90" t="str">
            <v>/</v>
          </cell>
          <cell r="H90" t="str">
            <v>2026-01-20</v>
          </cell>
          <cell r="I90" t="str">
            <v>岳阳楼区海浪生鲜店（个体工商户）</v>
          </cell>
          <cell r="J90" t="str">
            <v>湖南省岳阳市岳阳楼区枫桥湖街道枫桥湖路015号102号门面（大屋湾社区一网格）</v>
          </cell>
          <cell r="K90" t="str">
            <v>/</v>
          </cell>
          <cell r="L90" t="str">
            <v>/</v>
          </cell>
          <cell r="M90" t="str">
            <v>2026-01-20</v>
          </cell>
        </row>
        <row r="91">
          <cell r="C91" t="str">
            <v>DBJ26430600568931277ZX</v>
          </cell>
          <cell r="D91" t="str">
            <v>牛蛙（其他水产品）</v>
          </cell>
          <cell r="E91" t="str">
            <v>食用农产品</v>
          </cell>
          <cell r="F91" t="str">
            <v>/</v>
          </cell>
          <cell r="G91" t="str">
            <v>/</v>
          </cell>
          <cell r="H91" t="str">
            <v>2026-01-20</v>
          </cell>
          <cell r="I91" t="str">
            <v>岳阳楼区海浪生鲜店（个体工商户）</v>
          </cell>
          <cell r="J91" t="str">
            <v>湖南省岳阳市岳阳楼区枫桥湖街道枫桥湖路015号102号门面（大屋湾社区一网格）</v>
          </cell>
          <cell r="K91" t="str">
            <v>/</v>
          </cell>
          <cell r="L91" t="str">
            <v>/</v>
          </cell>
          <cell r="M91" t="str">
            <v>2026-01-20</v>
          </cell>
        </row>
        <row r="92">
          <cell r="C92" t="str">
            <v>DBJ26430600568931288ZX</v>
          </cell>
          <cell r="D92" t="str">
            <v>香蕉牛奶（调制乳）</v>
          </cell>
          <cell r="E92" t="str">
            <v>乳制品</v>
          </cell>
          <cell r="F92" t="str">
            <v>/</v>
          </cell>
          <cell r="G92" t="str">
            <v>200毫升/盒</v>
          </cell>
          <cell r="H92" t="str">
            <v>2026-01-02</v>
          </cell>
          <cell r="I92" t="str">
            <v>岳阳楼区永发零食超市（个体工商户）</v>
          </cell>
          <cell r="J92" t="str">
            <v>湖南省岳阳市岳阳楼区站前路街道望城岭社区站前东路571号</v>
          </cell>
          <cell r="K92" t="str">
            <v>湖南新希望南山液态乳业有限公司</v>
          </cell>
          <cell r="L92" t="str">
            <v>湖南望城经济开发区雷锋大道108号</v>
          </cell>
          <cell r="M92" t="str">
            <v>2026-01-20</v>
          </cell>
        </row>
        <row r="93">
          <cell r="C93" t="str">
            <v>DBJ26430600568931289ZX</v>
          </cell>
          <cell r="D93" t="str">
            <v>鸡胸肉（奥尔良味）（酱卤肉制品）</v>
          </cell>
          <cell r="E93" t="str">
            <v>肉制品</v>
          </cell>
          <cell r="F93" t="str">
            <v>满动力和图形</v>
          </cell>
          <cell r="G93" t="str">
            <v>散装称重</v>
          </cell>
          <cell r="H93" t="str">
            <v>2025-12-19</v>
          </cell>
          <cell r="I93" t="str">
            <v>岳阳楼区永发零食超市（个体工商户）</v>
          </cell>
          <cell r="J93" t="str">
            <v>湖南省岳阳市岳阳楼区站前路街道望城岭社区站前东路571号</v>
          </cell>
          <cell r="K93" t="str">
            <v>杭州好地方食品有限公司</v>
          </cell>
          <cell r="L93" t="str">
            <v>浙江省杭州市临安区高虹镇崇贤路600号</v>
          </cell>
          <cell r="M93" t="str">
            <v>2026-01-20</v>
          </cell>
        </row>
        <row r="94">
          <cell r="C94" t="str">
            <v>DBJ26430600568931290ZX</v>
          </cell>
          <cell r="D94" t="str">
            <v>秋梨枇杷爽可吸果冻</v>
          </cell>
          <cell r="E94" t="str">
            <v>糖果制品</v>
          </cell>
          <cell r="F94" t="str">
            <v>/</v>
          </cell>
          <cell r="G94" t="str">
            <v>150克/袋</v>
          </cell>
          <cell r="H94" t="str">
            <v>2025-11-05</v>
          </cell>
          <cell r="I94" t="str">
            <v>岳阳楼区永发零食超市（个体工商户）</v>
          </cell>
          <cell r="J94" t="str">
            <v>湖南省岳阳市岳阳楼区站前路街道望城岭社区站前东路571号</v>
          </cell>
          <cell r="K94" t="str">
            <v>广东生和堂健康食品股份有限公司</v>
          </cell>
          <cell r="L94" t="str">
            <v>广东省江门市江海区胜利南路166号</v>
          </cell>
          <cell r="M94" t="str">
            <v>2026-01-20</v>
          </cell>
        </row>
        <row r="95">
          <cell r="C95" t="str">
            <v>DBJ26430600568931291ZX</v>
          </cell>
          <cell r="D95" t="str">
            <v>高原小土豆（烧烤味）（酱腌菜）</v>
          </cell>
          <cell r="E95" t="str">
            <v>蔬菜制品</v>
          </cell>
          <cell r="F95" t="str">
            <v>舌尖阿哥和图形</v>
          </cell>
          <cell r="G95" t="str">
            <v>散装称重</v>
          </cell>
          <cell r="H95" t="str">
            <v>2026-01-04</v>
          </cell>
          <cell r="I95" t="str">
            <v>岳阳楼区永发零食超市（个体工商户）</v>
          </cell>
          <cell r="J95" t="str">
            <v>湖南省岳阳市岳阳楼区站前路街道望城岭社区站前东路571号</v>
          </cell>
          <cell r="K95" t="str">
            <v>祥云县雲源春牧业有限责任公司</v>
          </cell>
          <cell r="L95" t="str">
            <v>云南省大理白族自治州祥云县祥城镇八里路东侧</v>
          </cell>
          <cell r="M95" t="str">
            <v>2026-01-20</v>
          </cell>
        </row>
        <row r="96">
          <cell r="C96" t="str">
            <v>DBJ26430600568931292ZX</v>
          </cell>
          <cell r="D96" t="str">
            <v>品世笋尖（柠檬味）（酱腌菜）</v>
          </cell>
          <cell r="E96" t="str">
            <v>蔬菜制品</v>
          </cell>
          <cell r="F96" t="str">
            <v>品世和图形</v>
          </cell>
          <cell r="G96" t="str">
            <v>计量称重</v>
          </cell>
          <cell r="H96" t="str">
            <v>2025-11-14</v>
          </cell>
          <cell r="I96" t="str">
            <v>岳阳楼区永发零食超市（个体工商户）</v>
          </cell>
          <cell r="J96" t="str">
            <v>湖南省岳阳市岳阳楼区站前路街道望城岭社区站前东路571号</v>
          </cell>
          <cell r="K96" t="str">
            <v>昆明品世食品有限公司</v>
          </cell>
          <cell r="L96" t="str">
            <v>云南省昆明市富民县工业园区东元生态食品加工园</v>
          </cell>
          <cell r="M96" t="str">
            <v>2026-01-20</v>
          </cell>
        </row>
        <row r="97">
          <cell r="C97" t="str">
            <v>DBJ26430600568931293ZX</v>
          </cell>
          <cell r="D97" t="str">
            <v>麻辣花生（其他炒货食品及坚果制品）</v>
          </cell>
          <cell r="E97" t="str">
            <v>炒货食品及坚果制品</v>
          </cell>
          <cell r="F97" t="str">
            <v>非常貝貝SPECIAL LOVE和图形</v>
          </cell>
          <cell r="G97" t="str">
            <v>称重</v>
          </cell>
          <cell r="H97" t="str">
            <v>2025-12-05</v>
          </cell>
          <cell r="I97" t="str">
            <v>岳阳楼区永发零食超市（个体工商户）</v>
          </cell>
          <cell r="J97" t="str">
            <v>湖南省岳阳市岳阳楼区站前路街道望城岭社区站前东路571号</v>
          </cell>
          <cell r="K97" t="str">
            <v>沈阳爱允贝贝食品有限公司</v>
          </cell>
          <cell r="L97" t="str">
            <v>沈阳市沈北新区银河南街158号</v>
          </cell>
          <cell r="M97" t="str">
            <v>2026-01-20</v>
          </cell>
        </row>
        <row r="98">
          <cell r="C98" t="str">
            <v>DBJ26430600568931294ZX</v>
          </cell>
          <cell r="D98" t="str">
            <v>无蔗糖思诺克熊蛋糕（糕点）</v>
          </cell>
          <cell r="E98" t="str">
            <v>糕点</v>
          </cell>
          <cell r="F98" t="str">
            <v>六花尚点和图形</v>
          </cell>
          <cell r="G98" t="str">
            <v>散装称重</v>
          </cell>
          <cell r="H98" t="str">
            <v>2026-01-03</v>
          </cell>
          <cell r="I98" t="str">
            <v>岳阳楼区永发零食超市（个体工商户）</v>
          </cell>
          <cell r="J98" t="str">
            <v>湖南省岳阳市岳阳楼区站前路街道望城岭社区站前东路571号</v>
          </cell>
          <cell r="K98" t="str">
            <v>安徽六花尚点食品有限公司</v>
          </cell>
          <cell r="L98" t="str">
            <v>安徽省合肥市肥东县经济开发区护城路与祥和路交口西北角</v>
          </cell>
          <cell r="M98" t="str">
            <v>2026-01-20</v>
          </cell>
        </row>
        <row r="99">
          <cell r="C99" t="str">
            <v>DBJ26430600568931295ZX</v>
          </cell>
          <cell r="D99" t="str">
            <v>每日坚果沙琪玛（黑糖巴旦木南瓜籽）（糕点）</v>
          </cell>
          <cell r="E99" t="str">
            <v>糕点</v>
          </cell>
          <cell r="F99" t="str">
            <v>上海好的和图形</v>
          </cell>
          <cell r="G99" t="str">
            <v>散装称重</v>
          </cell>
          <cell r="H99" t="str">
            <v>2026-01-01</v>
          </cell>
          <cell r="I99" t="str">
            <v>岳阳楼区永发零食超市（个体工商户）</v>
          </cell>
          <cell r="J99" t="str">
            <v>湖南省岳阳市岳阳楼区站前路街道望城岭社区站前东路571号</v>
          </cell>
          <cell r="K99" t="str">
            <v>江苏好的食品有限公司</v>
          </cell>
          <cell r="L99" t="str">
            <v>江苏省徐州市铜山区棠张镇府前路1号</v>
          </cell>
          <cell r="M99" t="str">
            <v>2026-01-20</v>
          </cell>
        </row>
        <row r="100">
          <cell r="C100" t="str">
            <v>DBJ26430600568931296ZX</v>
          </cell>
          <cell r="D100" t="str">
            <v>平江三角干（香辣味）（非发酵性豆制品）</v>
          </cell>
          <cell r="E100" t="str">
            <v>豆制品</v>
          </cell>
          <cell r="F100" t="str">
            <v>老巷那家</v>
          </cell>
          <cell r="G100" t="str">
            <v>散装称重</v>
          </cell>
          <cell r="H100" t="str">
            <v>2025-12-24</v>
          </cell>
          <cell r="I100" t="str">
            <v>岳阳楼区永发零食超市（个体工商户）</v>
          </cell>
          <cell r="J100" t="str">
            <v>湖南省岳阳市岳阳楼区站前路街道望城岭社区站前东路571号</v>
          </cell>
          <cell r="K100" t="str">
            <v>平江县斯娃食品有限公司</v>
          </cell>
          <cell r="L100" t="str">
            <v>湖南省岳阳市平江县城关镇首家坪北附村</v>
          </cell>
          <cell r="M100" t="str">
            <v>2026-01-20</v>
          </cell>
        </row>
        <row r="101">
          <cell r="C101" t="str">
            <v>DBJ26430600568931297ZX</v>
          </cell>
          <cell r="D101" t="str">
            <v>RIO强爽状元红荔枝伏特加风味鸡尾酒（预调酒）（配制酒）</v>
          </cell>
          <cell r="E101" t="str">
            <v>酒类</v>
          </cell>
          <cell r="F101" t="str">
            <v>RIO、锐澳、强爽</v>
          </cell>
          <cell r="G101" t="str">
            <v>500mL/罐，8%vol</v>
          </cell>
          <cell r="H101" t="str">
            <v>2025-12-22</v>
          </cell>
          <cell r="I101" t="str">
            <v>岳阳楼区永发零食超市（个体工商户）</v>
          </cell>
          <cell r="J101" t="str">
            <v>湖南省岳阳市岳阳楼区站前路街道望城岭社区站前东路571号</v>
          </cell>
          <cell r="K101" t="str">
            <v>巴克斯酒业（佛山）有限公司</v>
          </cell>
          <cell r="L101" t="str">
            <v>佛山市三水区西南街道百威大道南6号</v>
          </cell>
          <cell r="M101" t="str">
            <v>2026-01-20</v>
          </cell>
        </row>
        <row r="102">
          <cell r="C102" t="str">
            <v>DBJ26430600568931328ZX</v>
          </cell>
          <cell r="D102" t="str">
            <v>老陈醋（食醋）</v>
          </cell>
          <cell r="E102" t="str">
            <v>调味品</v>
          </cell>
          <cell r="F102" t="str">
            <v>熹王府</v>
          </cell>
          <cell r="G102" t="str">
            <v>420mL/瓶</v>
          </cell>
          <cell r="H102" t="str">
            <v>2025-11-04</v>
          </cell>
          <cell r="I102" t="str">
            <v>岳阳楼区枫桥湖爷爷的土钵菜馆</v>
          </cell>
          <cell r="J102" t="str">
            <v>湖南省岳阳市岳阳楼区枫桥湖路东湖帝景小区临街商铺104-110号（湘爱园社区一网格104号）</v>
          </cell>
          <cell r="K102" t="str">
            <v>晋中晋阳湖生物科技有限公司</v>
          </cell>
          <cell r="L102" t="str">
            <v>山西省晋中市榆次区张庆乡怀仁村</v>
          </cell>
          <cell r="M102" t="str">
            <v>2026-01-21</v>
          </cell>
        </row>
        <row r="103">
          <cell r="C103" t="str">
            <v>DBJ26430600568931331ZX</v>
          </cell>
          <cell r="D103" t="str">
            <v>鸡蛋</v>
          </cell>
          <cell r="E103" t="str">
            <v>食用农产品</v>
          </cell>
          <cell r="F103" t="str">
            <v>/</v>
          </cell>
          <cell r="G103" t="str">
            <v>/</v>
          </cell>
          <cell r="H103" t="str">
            <v>2026-01-21</v>
          </cell>
          <cell r="I103" t="str">
            <v>岳阳楼区枫桥湖爷爷的土钵菜馆</v>
          </cell>
          <cell r="J103" t="str">
            <v>湖南省岳阳市岳阳楼区枫桥湖路东湖帝景小区临街商铺104-110号（湘爱园社区一网格104号）</v>
          </cell>
          <cell r="K103" t="str">
            <v>/</v>
          </cell>
          <cell r="L103" t="str">
            <v>/</v>
          </cell>
          <cell r="M103" t="str">
            <v>2026-01-21</v>
          </cell>
        </row>
        <row r="104">
          <cell r="C104" t="str">
            <v>DBJ26430600568931333ZX</v>
          </cell>
          <cell r="D104" t="str">
            <v>鸡精调味料</v>
          </cell>
          <cell r="E104" t="str">
            <v>调味品</v>
          </cell>
          <cell r="F104" t="str">
            <v>/</v>
          </cell>
          <cell r="G104" t="str">
            <v>900克/袋</v>
          </cell>
          <cell r="H104" t="str">
            <v>2025-12-09</v>
          </cell>
          <cell r="I104" t="str">
            <v>岳阳楼区五里牌爷爷的土钵菜馆</v>
          </cell>
          <cell r="J104" t="str">
            <v>湖南省岳阳市岳阳楼区五里牌街道新城社区青年中路与建湘路交汇处天伦国际C2小区021栋101号</v>
          </cell>
          <cell r="K104" t="str">
            <v>联合利华（广州）有限公司</v>
          </cell>
          <cell r="L104" t="str">
            <v>广州市从化区明珠工业园扬华路88号2栋</v>
          </cell>
          <cell r="M104" t="str">
            <v>2026-01-21</v>
          </cell>
        </row>
        <row r="105">
          <cell r="C105" t="str">
            <v>DBJ26430600568931334ZX</v>
          </cell>
          <cell r="D105" t="str">
            <v>干辣椒（调味品）</v>
          </cell>
          <cell r="E105" t="str">
            <v>调味品</v>
          </cell>
          <cell r="F105" t="str">
            <v>/</v>
          </cell>
          <cell r="G105" t="str">
            <v>/</v>
          </cell>
          <cell r="H105" t="str">
            <v>2026-01-10</v>
          </cell>
          <cell r="I105" t="str">
            <v>岳阳楼区五里牌爷爷的土钵菜馆</v>
          </cell>
          <cell r="J105" t="str">
            <v>湖南省岳阳市岳阳楼区五里牌街道新城社区青年中路与建湘路交汇处天伦国际C2小区021栋101号</v>
          </cell>
          <cell r="K105" t="str">
            <v>/</v>
          </cell>
          <cell r="L105" t="str">
            <v>/</v>
          </cell>
          <cell r="M105" t="str">
            <v>2026-01-21</v>
          </cell>
        </row>
        <row r="106">
          <cell r="C106" t="str">
            <v>DBJ26430600568931336ZX</v>
          </cell>
          <cell r="D106" t="str">
            <v>干豆角（蔬菜干制品）</v>
          </cell>
          <cell r="E106" t="str">
            <v>蔬菜制品</v>
          </cell>
          <cell r="F106" t="str">
            <v>/</v>
          </cell>
          <cell r="G106" t="str">
            <v>/</v>
          </cell>
          <cell r="H106" t="str">
            <v>2025-12-30</v>
          </cell>
          <cell r="I106" t="str">
            <v>岳阳楼区五里牌爷爷的土钵菜馆</v>
          </cell>
          <cell r="J106" t="str">
            <v>湖南省岳阳市岳阳楼区五里牌街道新城社区青年中路与建湘路交汇处天伦国际C2小区021栋101号</v>
          </cell>
          <cell r="K106" t="str">
            <v>/</v>
          </cell>
          <cell r="L106" t="str">
            <v>/</v>
          </cell>
          <cell r="M106" t="str">
            <v>2026-01-21</v>
          </cell>
        </row>
        <row r="107">
          <cell r="C107" t="str">
            <v>DBJ26430600568931337ZX</v>
          </cell>
          <cell r="D107" t="str">
            <v>鸡蛋</v>
          </cell>
          <cell r="E107" t="str">
            <v>食用农产品</v>
          </cell>
          <cell r="F107" t="str">
            <v>/</v>
          </cell>
          <cell r="G107" t="str">
            <v>/</v>
          </cell>
          <cell r="H107" t="str">
            <v>2026-01-19</v>
          </cell>
          <cell r="I107" t="str">
            <v>岳阳楼区五里牌爷爷的土钵菜馆</v>
          </cell>
          <cell r="J107" t="str">
            <v>湖南省岳阳市岳阳楼区五里牌街道新城社区青年中路与建湘路交汇处天伦国际C2小区021栋101号</v>
          </cell>
          <cell r="K107" t="str">
            <v>/</v>
          </cell>
          <cell r="L107" t="str">
            <v>/</v>
          </cell>
          <cell r="M107" t="str">
            <v>2026-01-21</v>
          </cell>
        </row>
        <row r="108">
          <cell r="C108" t="str">
            <v>DBJ26430600568931338ZX</v>
          </cell>
          <cell r="D108" t="str">
            <v>元宝牌特选稻花香大米</v>
          </cell>
          <cell r="E108" t="str">
            <v>粮食加工品</v>
          </cell>
          <cell r="F108" t="str">
            <v>元宝、稻花香</v>
          </cell>
          <cell r="G108" t="str">
            <v>10千克/袋</v>
          </cell>
          <cell r="H108" t="str">
            <v>2025-12-18</v>
          </cell>
          <cell r="I108" t="str">
            <v>岳阳市岳阳楼区碗碗家味馆（个体工商户）</v>
          </cell>
          <cell r="J108" t="str">
            <v>湖南省岳阳市岳阳楼区枫桥湖街道建湘路240号一楼(琵琶王社区二网格)</v>
          </cell>
          <cell r="K108" t="str">
            <v>益海嘉里（哈尔滨）粮油食品工业有限公司</v>
          </cell>
          <cell r="L108" t="str">
            <v>哈尔滨开发区哈平路集中区哈平东路10号</v>
          </cell>
          <cell r="M108" t="str">
            <v>2026-01-21</v>
          </cell>
        </row>
        <row r="109">
          <cell r="C109" t="str">
            <v>DBJ26430600568931339ZX</v>
          </cell>
          <cell r="D109" t="str">
            <v>鸡蛋</v>
          </cell>
          <cell r="E109" t="str">
            <v>食用农产品</v>
          </cell>
          <cell r="F109" t="str">
            <v>/</v>
          </cell>
          <cell r="G109" t="str">
            <v>/</v>
          </cell>
          <cell r="H109" t="str">
            <v>2026-01-18</v>
          </cell>
          <cell r="I109" t="str">
            <v>岳阳市岳阳楼区碗碗家味馆（个体工商户）</v>
          </cell>
          <cell r="J109" t="str">
            <v>湖南省岳阳市岳阳楼区枫桥湖街道建湘路240号一楼(琵琶王社区二网格)</v>
          </cell>
          <cell r="K109" t="str">
            <v>/</v>
          </cell>
          <cell r="L109" t="str">
            <v>/</v>
          </cell>
          <cell r="M109" t="str">
            <v>2026-01-21</v>
          </cell>
        </row>
        <row r="110">
          <cell r="C110" t="str">
            <v>DBJ26430600568931340ZX</v>
          </cell>
          <cell r="D110" t="str">
            <v>大红袍红汤火锅底料</v>
          </cell>
          <cell r="E110" t="str">
            <v>调味品</v>
          </cell>
          <cell r="F110" t="str">
            <v>大红袍、天车、好人家和图形</v>
          </cell>
          <cell r="G110" t="str">
            <v>400克/袋</v>
          </cell>
          <cell r="H110" t="str">
            <v>2025-10-20</v>
          </cell>
          <cell r="I110" t="str">
            <v>岳阳楼区五里牌爷爷的土钵菜馆</v>
          </cell>
          <cell r="J110" t="str">
            <v>湖南省岳阳市岳阳楼区五里牌街道新城社区青年中路与建湘路交汇处天伦国际C2小区021栋101号</v>
          </cell>
          <cell r="K110" t="str">
            <v>四川天味食品集团股份有限公司</v>
          </cell>
          <cell r="L110" t="str">
            <v>成都市双流区西航港街道腾飞一路333号</v>
          </cell>
          <cell r="M110" t="str">
            <v>2026-01-21</v>
          </cell>
        </row>
        <row r="111">
          <cell r="C111" t="str">
            <v>DBJ26430600568931341ZX</v>
          </cell>
          <cell r="D111" t="str">
            <v>大白菜</v>
          </cell>
          <cell r="E111" t="str">
            <v>食用农产品</v>
          </cell>
          <cell r="F111" t="str">
            <v>/</v>
          </cell>
          <cell r="G111" t="str">
            <v>/</v>
          </cell>
          <cell r="H111" t="str">
            <v>2026-01-21</v>
          </cell>
          <cell r="I111" t="str">
            <v>岳阳楼区金玉满堂餐馆</v>
          </cell>
          <cell r="J111" t="str">
            <v>湖南省岳阳市岳阳楼区枫桥湖街道琵琶王社区建湘路338号</v>
          </cell>
          <cell r="K111" t="str">
            <v>/</v>
          </cell>
          <cell r="L111" t="str">
            <v>/</v>
          </cell>
          <cell r="M111" t="str">
            <v>2026-01-21</v>
          </cell>
        </row>
        <row r="112">
          <cell r="C112" t="str">
            <v>DBJ26430600568931342ZX</v>
          </cell>
          <cell r="D112" t="str">
            <v>螺丝椒（辣椒）</v>
          </cell>
          <cell r="E112" t="str">
            <v>食用农产品</v>
          </cell>
          <cell r="F112" t="str">
            <v>/</v>
          </cell>
          <cell r="G112" t="str">
            <v>/</v>
          </cell>
          <cell r="H112" t="str">
            <v>2026-01-21</v>
          </cell>
          <cell r="I112" t="str">
            <v>岳阳楼区金玉满堂餐馆</v>
          </cell>
          <cell r="J112" t="str">
            <v>湖南省岳阳市岳阳楼区枫桥湖街道琵琶王社区建湘路338号</v>
          </cell>
          <cell r="K112" t="str">
            <v>/</v>
          </cell>
          <cell r="L112" t="str">
            <v>/</v>
          </cell>
          <cell r="M112" t="str">
            <v>2026-01-21</v>
          </cell>
        </row>
        <row r="113">
          <cell r="C113" t="str">
            <v>DBJ26430600568931343ZX</v>
          </cell>
          <cell r="D113" t="str">
            <v>鸡蛋</v>
          </cell>
          <cell r="E113" t="str">
            <v>食用农产品</v>
          </cell>
          <cell r="F113" t="str">
            <v>/</v>
          </cell>
          <cell r="G113" t="str">
            <v>/</v>
          </cell>
          <cell r="H113" t="str">
            <v>2026-01-19</v>
          </cell>
          <cell r="I113" t="str">
            <v>岳阳楼区金玉满堂餐馆</v>
          </cell>
          <cell r="J113" t="str">
            <v>湖南省岳阳市岳阳楼区枫桥湖街道琵琶王社区建湘路338号</v>
          </cell>
          <cell r="K113" t="str">
            <v>/</v>
          </cell>
          <cell r="L113" t="str">
            <v>/</v>
          </cell>
          <cell r="M113" t="str">
            <v>2026-01-21</v>
          </cell>
        </row>
        <row r="114">
          <cell r="C114" t="str">
            <v>DBJ26430600568931344ZX</v>
          </cell>
          <cell r="D114" t="str">
            <v>麻鲢（淡水鱼）</v>
          </cell>
          <cell r="E114" t="str">
            <v>食用农产品</v>
          </cell>
          <cell r="F114" t="str">
            <v>/</v>
          </cell>
          <cell r="G114" t="str">
            <v>/</v>
          </cell>
          <cell r="H114" t="str">
            <v>2026-01-21</v>
          </cell>
          <cell r="I114" t="str">
            <v>岳阳楼区金玉满堂餐馆</v>
          </cell>
          <cell r="J114" t="str">
            <v>湖南省岳阳市岳阳楼区枫桥湖街道琵琶王社区建湘路338号</v>
          </cell>
          <cell r="K114" t="str">
            <v>/</v>
          </cell>
          <cell r="L114" t="str">
            <v>/</v>
          </cell>
          <cell r="M114" t="str">
            <v>2026-01-21</v>
          </cell>
        </row>
        <row r="115">
          <cell r="C115" t="str">
            <v>DBJ26430600568931345ZX</v>
          </cell>
          <cell r="D115" t="str">
            <v>丝苗米（大米）</v>
          </cell>
          <cell r="E115" t="str">
            <v>粮食加工品</v>
          </cell>
          <cell r="F115" t="str">
            <v>/</v>
          </cell>
          <cell r="G115" t="str">
            <v>25kg/袋</v>
          </cell>
          <cell r="H115" t="str">
            <v>2025-12-27</v>
          </cell>
          <cell r="I115" t="str">
            <v>岳阳楼区金玉满堂餐馆</v>
          </cell>
          <cell r="J115" t="str">
            <v>湖南省岳阳市岳阳楼区枫桥湖街道琵琶王社区建湘路338号</v>
          </cell>
          <cell r="K115" t="str">
            <v>六安市东方米业有限公司</v>
          </cell>
          <cell r="L115" t="str">
            <v>六安市金安区马头镇</v>
          </cell>
          <cell r="M115" t="str">
            <v>2026-01-21</v>
          </cell>
        </row>
        <row r="116">
          <cell r="C116" t="str">
            <v>DBJ26430600568931346ZX</v>
          </cell>
          <cell r="D116" t="str">
            <v>初心饮用型风味发酵乳</v>
          </cell>
          <cell r="E116" t="str">
            <v>乳制品</v>
          </cell>
          <cell r="F116" t="str">
            <v>/</v>
          </cell>
          <cell r="G116" t="str">
            <v>245克/瓶</v>
          </cell>
          <cell r="H116" t="str">
            <v>2026-01-19</v>
          </cell>
          <cell r="I116" t="str">
            <v>岳阳楼区味舒精品零食店</v>
          </cell>
          <cell r="J116" t="str">
            <v>湖南省岳阳市岳阳楼区站前路街道站前西路明辉大厦109、110号</v>
          </cell>
          <cell r="K116" t="str">
            <v>湖南新希望南山液态乳业有限公司</v>
          </cell>
          <cell r="L116" t="str">
            <v>湖南望城经济开发区雷锋大道108号</v>
          </cell>
          <cell r="M116" t="str">
            <v>2026-01-21</v>
          </cell>
        </row>
        <row r="117">
          <cell r="C117" t="str">
            <v>DBJ26430600568931347ZX</v>
          </cell>
          <cell r="D117" t="str">
            <v>香芋椰汁西米露可吸果冻</v>
          </cell>
          <cell r="E117" t="str">
            <v>糖果制品</v>
          </cell>
          <cell r="F117" t="str">
            <v>/</v>
          </cell>
          <cell r="G117" t="str">
            <v>称重</v>
          </cell>
          <cell r="H117" t="str">
            <v>2025-06-10</v>
          </cell>
          <cell r="I117" t="str">
            <v>岳阳楼区味舒精品零食店</v>
          </cell>
          <cell r="J117" t="str">
            <v>湖南省岳阳市岳阳楼区站前路街道站前西路明辉大厦109、110号</v>
          </cell>
          <cell r="K117" t="str">
            <v>广东生和堂健康食品股份有限公司</v>
          </cell>
          <cell r="L117" t="str">
            <v>广东省江门市江海区胜利南路166号</v>
          </cell>
          <cell r="M117" t="str">
            <v>2026-01-21</v>
          </cell>
        </row>
        <row r="118">
          <cell r="C118" t="str">
            <v>DBJ26430600568931348ZX</v>
          </cell>
          <cell r="D118" t="str">
            <v>剁椒味莴笋（酱腌菜）</v>
          </cell>
          <cell r="E118" t="str">
            <v>蔬菜制品</v>
          </cell>
          <cell r="F118" t="str">
            <v>毛海子和图形</v>
          </cell>
          <cell r="G118" t="str">
            <v>计量称重</v>
          </cell>
          <cell r="H118" t="str">
            <v>2025-11-12</v>
          </cell>
          <cell r="I118" t="str">
            <v>岳阳楼区味舒精品零食店</v>
          </cell>
          <cell r="J118" t="str">
            <v>湖南省岳阳市岳阳楼区站前路街道站前西路明辉大厦109、110号</v>
          </cell>
          <cell r="K118" t="str">
            <v>福建省红太阳精品有限公司</v>
          </cell>
          <cell r="L118" t="str">
            <v>福建省莆田市涵江区三江口镇后郭街888号</v>
          </cell>
          <cell r="M118" t="str">
            <v>2026-01-21</v>
          </cell>
        </row>
        <row r="119">
          <cell r="C119" t="str">
            <v>DBJ26430600568931349ZX</v>
          </cell>
          <cell r="D119" t="str">
            <v>水蜜桃干（蜜饯）</v>
          </cell>
          <cell r="E119" t="str">
            <v>水果制品</v>
          </cell>
          <cell r="F119" t="str">
            <v>亲喔和图形</v>
          </cell>
          <cell r="G119" t="str">
            <v>计量称重</v>
          </cell>
          <cell r="H119" t="str">
            <v>2025-12-06</v>
          </cell>
          <cell r="I119" t="str">
            <v>岳阳楼区味舒精品零食店</v>
          </cell>
          <cell r="J119" t="str">
            <v>湖南省岳阳市岳阳楼区站前路街道站前西路明辉大厦109、110号</v>
          </cell>
          <cell r="K119" t="str">
            <v>杭州亲喔食品有限公司</v>
          </cell>
          <cell r="L119" t="str">
            <v>浙江省杭州市临平区经济技术开发区华宁路165号3号楼2-3层，4层403室</v>
          </cell>
          <cell r="M119" t="str">
            <v>2026-01-21</v>
          </cell>
        </row>
        <row r="120">
          <cell r="C120" t="str">
            <v>DBJ26430600568931350ZX</v>
          </cell>
          <cell r="D120" t="str">
            <v>黄桃干（果脯类）</v>
          </cell>
          <cell r="E120" t="str">
            <v>水果制品</v>
          </cell>
          <cell r="F120" t="str">
            <v>樱桃源和图形</v>
          </cell>
          <cell r="G120" t="str">
            <v>计量称重</v>
          </cell>
          <cell r="H120" t="str">
            <v>2025-11-07</v>
          </cell>
          <cell r="I120" t="str">
            <v>岳阳楼区味舒精品零食店</v>
          </cell>
          <cell r="J120" t="str">
            <v>湖南省岳阳市岳阳楼区站前路街道站前西路明辉大厦109、110号</v>
          </cell>
          <cell r="K120" t="str">
            <v>烟台盛隆食品有限公司</v>
          </cell>
          <cell r="L120" t="str">
            <v>山东省烟台市福山区鸿福街108号</v>
          </cell>
          <cell r="M120" t="str">
            <v>2026-01-21</v>
          </cell>
        </row>
        <row r="121">
          <cell r="C121" t="str">
            <v>DBJ26430600568931351ZX</v>
          </cell>
          <cell r="D121" t="str">
            <v>原味蛋糕（糕点）</v>
          </cell>
          <cell r="E121" t="str">
            <v>糕点</v>
          </cell>
          <cell r="F121" t="str">
            <v>然利和图形</v>
          </cell>
          <cell r="G121" t="str">
            <v>计量称重</v>
          </cell>
          <cell r="H121" t="str">
            <v>2025-12-24</v>
          </cell>
          <cell r="I121" t="str">
            <v>岳阳楼区味舒精品零食店</v>
          </cell>
          <cell r="J121" t="str">
            <v>湖南省岳阳市岳阳楼区站前路街道站前西路明辉大厦109、110号</v>
          </cell>
          <cell r="K121" t="str">
            <v>福建省然利食品集团有限公司</v>
          </cell>
          <cell r="L121" t="str">
            <v>福建省漳州市龙海区东园镇凤山村福中福新村36号</v>
          </cell>
          <cell r="M121" t="str">
            <v>2026-01-21</v>
          </cell>
        </row>
        <row r="122">
          <cell r="C122" t="str">
            <v>DBJ26430600568931352ZX</v>
          </cell>
          <cell r="D122" t="str">
            <v>原味肉松饼（糕点）</v>
          </cell>
          <cell r="E122" t="str">
            <v>糕点</v>
          </cell>
          <cell r="F122" t="str">
            <v>/</v>
          </cell>
          <cell r="G122" t="str">
            <v>称重</v>
          </cell>
          <cell r="H122" t="str">
            <v>2025-12-31</v>
          </cell>
          <cell r="I122" t="str">
            <v>岳阳楼区味舒精品零食店</v>
          </cell>
          <cell r="J122" t="str">
            <v>湖南省岳阳市岳阳楼区站前路街道站前西路明辉大厦109、110号</v>
          </cell>
          <cell r="K122" t="str">
            <v>福建臣果实业有限公司</v>
          </cell>
          <cell r="L122" t="str">
            <v>泉州台商投资区惠南工业园区埕边1549号（张坂镇玉埕村）</v>
          </cell>
          <cell r="M122" t="str">
            <v>2026-01-21</v>
          </cell>
        </row>
        <row r="123">
          <cell r="C123" t="str">
            <v>DBJ26430600568931353ZX</v>
          </cell>
          <cell r="D123" t="str">
            <v>鲜蛋糕（糕点）</v>
          </cell>
          <cell r="E123" t="str">
            <v>糕点</v>
          </cell>
          <cell r="F123" t="str">
            <v>/</v>
          </cell>
          <cell r="G123" t="str">
            <v>计量称重</v>
          </cell>
          <cell r="H123" t="str">
            <v>2025-12-31</v>
          </cell>
          <cell r="I123" t="str">
            <v>岳阳楼区味舒精品零食店</v>
          </cell>
          <cell r="J123" t="str">
            <v>湖南省岳阳市岳阳楼区站前路街道站前西路明辉大厦109、110号</v>
          </cell>
          <cell r="K123" t="str">
            <v>福建爱乡亲食品股份有限公司</v>
          </cell>
          <cell r="L123" t="str">
            <v>福建省晋江市东福路5号</v>
          </cell>
          <cell r="M123" t="str">
            <v>2026-01-21</v>
          </cell>
        </row>
        <row r="124">
          <cell r="C124" t="str">
            <v>DBJ26430600568931356ZX</v>
          </cell>
          <cell r="D124" t="str">
            <v>鸡胸肉（烧烤味）（酱卤肉制品）</v>
          </cell>
          <cell r="E124" t="str">
            <v>肉制品</v>
          </cell>
          <cell r="F124" t="str">
            <v>满动力和图形</v>
          </cell>
          <cell r="G124" t="str">
            <v>散装称重</v>
          </cell>
          <cell r="H124" t="str">
            <v>2026-01-05</v>
          </cell>
          <cell r="I124" t="str">
            <v>岳阳楼区日骏超市（个体工商户）</v>
          </cell>
          <cell r="J124" t="str">
            <v>湖南省岳阳市岳阳楼区五里牌街道新城社区七网格青年路与建湘路交汇处的天伦国际001栋-1014-1号</v>
          </cell>
          <cell r="K124" t="str">
            <v>杭州好地方食品有限公司</v>
          </cell>
          <cell r="L124" t="str">
            <v>浙江省杭州市临安区高虹镇崇贤路600号</v>
          </cell>
          <cell r="M124" t="str">
            <v>2026-01-21</v>
          </cell>
        </row>
        <row r="125">
          <cell r="C125" t="str">
            <v>DBJ26430600568931357ZX</v>
          </cell>
          <cell r="D125" t="str">
            <v>脆骨（香辣味）（肉制品）</v>
          </cell>
          <cell r="E125" t="str">
            <v>肉制品</v>
          </cell>
          <cell r="F125" t="str">
            <v>银城湘味和图形</v>
          </cell>
          <cell r="G125" t="str">
            <v>称重计量（非定量包装）</v>
          </cell>
          <cell r="H125" t="str">
            <v>2026-01-01</v>
          </cell>
          <cell r="I125" t="str">
            <v>岳阳楼区日骏超市（个体工商户）</v>
          </cell>
          <cell r="J125" t="str">
            <v>湖南省岳阳市岳阳楼区五里牌街道新城社区七网格青年路与建湘路交汇处的天伦国际001栋-1014-1号</v>
          </cell>
          <cell r="K125" t="str">
            <v>湖南银城湘味食品有限公司</v>
          </cell>
          <cell r="L125" t="str">
            <v>益阳市资阳区长春镇流源桥村</v>
          </cell>
          <cell r="M125" t="str">
            <v>2026-01-21</v>
          </cell>
        </row>
        <row r="126">
          <cell r="C126" t="str">
            <v>DBJ26430600568931358ZX</v>
          </cell>
          <cell r="D126" t="str">
            <v>鸡脚筋（山椒味）（辐照食品）（肉制品）</v>
          </cell>
          <cell r="E126" t="str">
            <v>肉制品</v>
          </cell>
          <cell r="F126" t="str">
            <v>楚味天下和图形</v>
          </cell>
          <cell r="G126" t="str">
            <v>散装称重</v>
          </cell>
          <cell r="H126" t="str">
            <v>2026-01-05</v>
          </cell>
          <cell r="I126" t="str">
            <v>岳阳楼区日骏超市（个体工商户）</v>
          </cell>
          <cell r="J126" t="str">
            <v>湖南省岳阳市岳阳楼区五里牌街道新城社区七网格青年路与建湘路交汇处的天伦国际001栋-1014-1号</v>
          </cell>
          <cell r="K126" t="str">
            <v>大冶市恒丰食品有限公司</v>
          </cell>
          <cell r="L126" t="str">
            <v>湖北省黄石市大冶市东风农场南练山平安路26号</v>
          </cell>
          <cell r="M126" t="str">
            <v>2026-01-21</v>
          </cell>
        </row>
        <row r="127">
          <cell r="C127" t="str">
            <v>DBJ26430600568931359ZX</v>
          </cell>
          <cell r="D127" t="str">
            <v>辣子鸡（麻辣味）（肉制品）</v>
          </cell>
          <cell r="E127" t="str">
            <v>肉制品</v>
          </cell>
          <cell r="F127" t="str">
            <v>旺友和图形</v>
          </cell>
          <cell r="G127" t="str">
            <v>散装称重</v>
          </cell>
          <cell r="H127" t="str">
            <v>2026-01-10</v>
          </cell>
          <cell r="I127" t="str">
            <v>岳阳楼区日骏超市（个体工商户）</v>
          </cell>
          <cell r="J127" t="str">
            <v>湖南省岳阳市岳阳楼区五里牌街道新城社区七网格青年路与建湘路交汇处的天伦国际001栋-1014-1号</v>
          </cell>
          <cell r="K127" t="str">
            <v>重庆广恒食品开发有限公司</v>
          </cell>
          <cell r="L127" t="str">
            <v>重庆市长寿区葛兰镇康富路23号</v>
          </cell>
          <cell r="M127" t="str">
            <v>2026-01-21</v>
          </cell>
        </row>
        <row r="128">
          <cell r="C128" t="str">
            <v>DBJ26430600568931360ZX</v>
          </cell>
          <cell r="D128" t="str">
            <v>三明治蛋糕（巧克力味）（糕点）</v>
          </cell>
          <cell r="E128" t="str">
            <v>糕点</v>
          </cell>
          <cell r="F128" t="str">
            <v>/</v>
          </cell>
          <cell r="G128" t="str">
            <v>计量称重</v>
          </cell>
          <cell r="H128" t="str">
            <v>2026-01-09</v>
          </cell>
          <cell r="I128" t="str">
            <v>岳阳楼区日骏超市（个体工商户）</v>
          </cell>
          <cell r="J128" t="str">
            <v>湖南省岳阳市岳阳楼区五里牌街道新城社区七网格青年路与建湘路交汇处的天伦国际001栋-1014-1号</v>
          </cell>
          <cell r="K128" t="str">
            <v>福建新正食品科技有限公司</v>
          </cell>
          <cell r="L128" t="str">
            <v>福建省南靖县靖城镇草坂路252号</v>
          </cell>
          <cell r="M128" t="str">
            <v>2026-01-21</v>
          </cell>
        </row>
        <row r="129">
          <cell r="C129" t="str">
            <v>DBJ26430600568931361ZX</v>
          </cell>
          <cell r="D129" t="str">
            <v>DIY虎皮蛋糕（烤鸡蛋原味）</v>
          </cell>
          <cell r="E129" t="str">
            <v>糕点</v>
          </cell>
          <cell r="F129" t="str">
            <v>元木森零和图形</v>
          </cell>
          <cell r="G129" t="str">
            <v>散装称重</v>
          </cell>
          <cell r="H129" t="str">
            <v>2025-12-29</v>
          </cell>
          <cell r="I129" t="str">
            <v>岳阳楼区日骏超市（个体工商户）</v>
          </cell>
          <cell r="J129" t="str">
            <v>湖南省岳阳市岳阳楼区五里牌街道新城社区七网格青年路与建湘路交汇处的天伦国际001栋-1014-1号</v>
          </cell>
          <cell r="K129" t="str">
            <v>福建上界食品有限公司</v>
          </cell>
          <cell r="L129" t="str">
            <v>福建省漳州市龙文区朝盛路305号</v>
          </cell>
          <cell r="M129" t="str">
            <v>2026-01-21</v>
          </cell>
        </row>
        <row r="130">
          <cell r="C130" t="str">
            <v>DBJ26430600568931362ZX</v>
          </cell>
          <cell r="D130" t="str">
            <v>特仑酥（芝麻味）（糕点）</v>
          </cell>
          <cell r="E130" t="str">
            <v>糕点</v>
          </cell>
          <cell r="F130" t="str">
            <v>龍运湘和图形</v>
          </cell>
          <cell r="G130" t="str">
            <v>计量称重</v>
          </cell>
          <cell r="H130" t="str">
            <v>2025-12-09</v>
          </cell>
          <cell r="I130" t="str">
            <v>岳阳楼区日骏超市（个体工商户）</v>
          </cell>
          <cell r="J130" t="str">
            <v>湖南省岳阳市岳阳楼区五里牌街道新城社区七网格青年路与建湘路交汇处的天伦国际001栋-1014-1号</v>
          </cell>
          <cell r="K130" t="str">
            <v>湖南麦嘉食品有限公司</v>
          </cell>
          <cell r="L130" t="str">
            <v>湖南省湘潭市雨湖区姜畲镇新城村摇篮组164号</v>
          </cell>
          <cell r="M130" t="str">
            <v>2026-01-21</v>
          </cell>
        </row>
        <row r="131">
          <cell r="C131" t="str">
            <v>DBJ26430600568931363ZX</v>
          </cell>
          <cell r="D131" t="str">
            <v>小花片（糕点）</v>
          </cell>
          <cell r="E131" t="str">
            <v>糕点</v>
          </cell>
          <cell r="F131" t="str">
            <v>/</v>
          </cell>
          <cell r="G131" t="str">
            <v>388g/袋</v>
          </cell>
          <cell r="H131" t="str">
            <v>2025-12-15</v>
          </cell>
          <cell r="I131" t="str">
            <v>岳阳楼区日骏超市（个体工商户）</v>
          </cell>
          <cell r="J131" t="str">
            <v>湖南省岳阳市岳阳楼区五里牌街道新城社区七网格青年路与建湘路交汇处的天伦国际001栋-1014-1号</v>
          </cell>
          <cell r="K131" t="str">
            <v>宁乡县玉潭镇新建食品厂</v>
          </cell>
          <cell r="L131" t="str">
            <v>湖南省长沙市宁乡市经开区城郊街道永佳西路19号8栋4楼</v>
          </cell>
          <cell r="M131" t="str">
            <v>2026-01-21</v>
          </cell>
        </row>
        <row r="132">
          <cell r="C132" t="str">
            <v>DBJ26430600568931364ZX</v>
          </cell>
          <cell r="D132" t="str">
            <v>平江三角干（香辣味）（豆制品）</v>
          </cell>
          <cell r="E132" t="str">
            <v>豆制品</v>
          </cell>
          <cell r="F132" t="str">
            <v>老巷那家</v>
          </cell>
          <cell r="G132" t="str">
            <v>散装称重</v>
          </cell>
          <cell r="H132" t="str">
            <v>2025-12-24</v>
          </cell>
          <cell r="I132" t="str">
            <v>岳阳楼区日骏超市（个体工商户）</v>
          </cell>
          <cell r="J132" t="str">
            <v>湖南省岳阳市岳阳楼区五里牌街道新城社区七网格青年路与建湘路交汇处的天伦国际001栋-1014-1号</v>
          </cell>
          <cell r="K132" t="str">
            <v>平江县斯娃食品有限公司</v>
          </cell>
          <cell r="L132" t="str">
            <v>湖南省岳阳市平江县城关镇首家坪北附村</v>
          </cell>
          <cell r="M132" t="str">
            <v>2026-01-21</v>
          </cell>
        </row>
        <row r="133">
          <cell r="C133" t="str">
            <v>DBJ26430600568931365ZX</v>
          </cell>
          <cell r="D133" t="str">
            <v>汾酒（白酒）</v>
          </cell>
          <cell r="E133" t="str">
            <v>酒类</v>
          </cell>
          <cell r="F133" t="str">
            <v>/</v>
          </cell>
          <cell r="G133" t="str">
            <v>475mL/瓶，53%vol</v>
          </cell>
          <cell r="H133" t="str">
            <v>2025-12-29</v>
          </cell>
          <cell r="I133" t="str">
            <v>岳阳楼区日骏超市（个体工商户）</v>
          </cell>
          <cell r="J133" t="str">
            <v>湖南省岳阳市岳阳楼区五里牌街道新城社区七网格青年路与建湘路交汇处的天伦国际001栋-1014-1号</v>
          </cell>
          <cell r="K133" t="str">
            <v>山西杏花村汾酒厂股份有限公司</v>
          </cell>
          <cell r="L133" t="str">
            <v>山西省汾阳市杏花村</v>
          </cell>
          <cell r="M133" t="str">
            <v>2026-01-21</v>
          </cell>
        </row>
        <row r="134">
          <cell r="C134" t="str">
            <v>DBJ26430600568931374ZX</v>
          </cell>
          <cell r="D134" t="str">
            <v>鳊鱼（淡水鱼）</v>
          </cell>
          <cell r="E134" t="str">
            <v>食用农产品</v>
          </cell>
          <cell r="F134" t="str">
            <v>/</v>
          </cell>
          <cell r="G134" t="str">
            <v>/</v>
          </cell>
          <cell r="H134" t="str">
            <v>2026-01-21</v>
          </cell>
          <cell r="I134" t="str">
            <v>岳阳楼区惠吉家百货超市（个体工商户）</v>
          </cell>
          <cell r="J134" t="str">
            <v>湖南省岳阳市岳阳楼区五里牌街道佘家垅社区二网格五里牌路485号</v>
          </cell>
          <cell r="K134" t="str">
            <v>/</v>
          </cell>
          <cell r="L134" t="str">
            <v>/</v>
          </cell>
          <cell r="M134" t="str">
            <v>2026-01-21</v>
          </cell>
        </row>
        <row r="135">
          <cell r="C135" t="str">
            <v>DBJ26430600568931375ZX</v>
          </cell>
          <cell r="D135" t="str">
            <v>鲫鱼（淡水鱼）</v>
          </cell>
          <cell r="E135" t="str">
            <v>食用农产品</v>
          </cell>
          <cell r="F135" t="str">
            <v>/</v>
          </cell>
          <cell r="G135" t="str">
            <v>/</v>
          </cell>
          <cell r="H135" t="str">
            <v>2026-01-21</v>
          </cell>
          <cell r="I135" t="str">
            <v>岳阳楼区惠吉家百货超市（个体工商户）</v>
          </cell>
          <cell r="J135" t="str">
            <v>湖南省岳阳市岳阳楼区五里牌街道佘家垅社区二网格五里牌路485号</v>
          </cell>
          <cell r="K135" t="str">
            <v>/</v>
          </cell>
          <cell r="L135" t="str">
            <v>/</v>
          </cell>
          <cell r="M135" t="str">
            <v>2026-01-21</v>
          </cell>
        </row>
        <row r="136">
          <cell r="C136" t="str">
            <v>DBJ26430600568931376ZX</v>
          </cell>
          <cell r="D136" t="str">
            <v>前腿肉（猪肉）</v>
          </cell>
          <cell r="E136" t="str">
            <v>食用农产品</v>
          </cell>
          <cell r="F136" t="str">
            <v>/</v>
          </cell>
          <cell r="G136" t="str">
            <v>/</v>
          </cell>
          <cell r="H136" t="str">
            <v>2026-01-21</v>
          </cell>
          <cell r="I136" t="str">
            <v>岳阳楼区惠吉家百货超市（个体工商户）</v>
          </cell>
          <cell r="J136" t="str">
            <v>湖南省岳阳市岳阳楼区五里牌街道佘家垅社区二网格五里牌路485号</v>
          </cell>
          <cell r="K136" t="str">
            <v>岳阳汇康食品有限公司</v>
          </cell>
          <cell r="L136" t="str">
            <v>湖南省岳阳市岳阳楼区岳阳汇康食品有限公司</v>
          </cell>
          <cell r="M136" t="str">
            <v>2026-01-21</v>
          </cell>
        </row>
        <row r="137">
          <cell r="C137" t="str">
            <v>DBJ26430600568931380ZX</v>
          </cell>
          <cell r="D137" t="str">
            <v>本地茄子</v>
          </cell>
          <cell r="E137" t="str">
            <v>食用农产品</v>
          </cell>
          <cell r="F137" t="str">
            <v>/</v>
          </cell>
          <cell r="G137" t="str">
            <v>/</v>
          </cell>
          <cell r="H137" t="str">
            <v>2026-01-18</v>
          </cell>
          <cell r="I137" t="str">
            <v>岳阳楼区惠吉家百货超市（个体工商户）</v>
          </cell>
          <cell r="J137" t="str">
            <v>湖南省岳阳市岳阳楼区五里牌街道佘家垅社区二网格五里牌路485号</v>
          </cell>
          <cell r="K137" t="str">
            <v>/</v>
          </cell>
          <cell r="L137" t="str">
            <v>/</v>
          </cell>
          <cell r="M137" t="str">
            <v>2026-01-21</v>
          </cell>
        </row>
        <row r="138">
          <cell r="C138" t="str">
            <v>DBJ26430600568931382ZX</v>
          </cell>
          <cell r="D138" t="str">
            <v>低芥酸浓香菜籽油</v>
          </cell>
          <cell r="E138" t="str">
            <v>食用油、油脂及其制品</v>
          </cell>
          <cell r="F138" t="str">
            <v>鲁花和图形</v>
          </cell>
          <cell r="G138" t="str">
            <v>1.6升/瓶</v>
          </cell>
          <cell r="H138" t="str">
            <v>2024-11-13</v>
          </cell>
          <cell r="I138" t="str">
            <v>岳阳楼区惠吉家百货超市（个体工商户）</v>
          </cell>
          <cell r="J138" t="str">
            <v>湖南省岳阳市岳阳楼区五里牌街道佘家垅社区二网格五里牌路485号</v>
          </cell>
          <cell r="K138" t="str">
            <v>襄阳鲁花浓香花生油有限公司</v>
          </cell>
          <cell r="L138" t="str">
            <v>湖北省襄阳市襄州区伙牌镇</v>
          </cell>
          <cell r="M138" t="str">
            <v>2026-01-21</v>
          </cell>
        </row>
        <row r="139">
          <cell r="C139" t="str">
            <v>DBJ26430600568931384ZX</v>
          </cell>
          <cell r="D139" t="str">
            <v>泰优香（大米）</v>
          </cell>
          <cell r="E139" t="str">
            <v>粮食加工品</v>
          </cell>
          <cell r="F139" t="str">
            <v>华崽和图形</v>
          </cell>
          <cell r="G139" t="str">
            <v>5kg/袋</v>
          </cell>
          <cell r="H139" t="str">
            <v>2025-05-17</v>
          </cell>
          <cell r="I139" t="str">
            <v>岳阳楼区康岳花园惠萬家超市</v>
          </cell>
          <cell r="J139" t="str">
            <v>湖南省岳阳市岳阳楼区康岳花园俊龙大厦102-106号</v>
          </cell>
          <cell r="K139" t="str">
            <v>益阳金成米业有限公司</v>
          </cell>
          <cell r="L139" t="str">
            <v>益阳市资阳区新桥河镇爱屋湾</v>
          </cell>
          <cell r="M139" t="str">
            <v>2026-01-21</v>
          </cell>
        </row>
        <row r="140">
          <cell r="C140" t="str">
            <v>DBJ26430600568931385ZX</v>
          </cell>
          <cell r="D140" t="str">
            <v>泉水香米（大米）</v>
          </cell>
          <cell r="E140" t="str">
            <v>粮食加工品</v>
          </cell>
          <cell r="F140" t="str">
            <v>泉水村和图形</v>
          </cell>
          <cell r="G140" t="str">
            <v>5kg/袋</v>
          </cell>
          <cell r="H140" t="str">
            <v>2025-06-02</v>
          </cell>
          <cell r="I140" t="str">
            <v>岳阳楼区康岳花园惠萬家超市</v>
          </cell>
          <cell r="J140" t="str">
            <v>湖南省岳阳市岳阳楼区康岳花园俊龙大厦102-106号</v>
          </cell>
          <cell r="K140" t="str">
            <v>随州市金义米业有限公司</v>
          </cell>
          <cell r="L140" t="str">
            <v>湖北省随州市曾都区万店镇新街</v>
          </cell>
          <cell r="M140" t="str">
            <v>2026-01-21</v>
          </cell>
        </row>
        <row r="141">
          <cell r="C141" t="str">
            <v>DBJ26430600568931386ZX</v>
          </cell>
          <cell r="D141" t="str">
            <v>龙口粉丝（淀粉制品）</v>
          </cell>
          <cell r="E141" t="str">
            <v>淀粉及淀粉制品</v>
          </cell>
          <cell r="F141" t="str">
            <v>青塔和图形</v>
          </cell>
          <cell r="G141" t="str">
            <v>500g/袋</v>
          </cell>
          <cell r="H141" t="str">
            <v>2025-10-02</v>
          </cell>
          <cell r="I141" t="str">
            <v>岳阳楼区康岳花园惠萬家超市</v>
          </cell>
          <cell r="J141" t="str">
            <v>湖南省岳阳市岳阳楼区康岳花园俊龙大厦102-106号</v>
          </cell>
          <cell r="K141" t="str">
            <v>烟台双塔食品股份有限公司</v>
          </cell>
          <cell r="L141" t="str">
            <v>山东省招远金岭镇寨里</v>
          </cell>
          <cell r="M141" t="str">
            <v>2026-01-21</v>
          </cell>
        </row>
        <row r="142">
          <cell r="C142" t="str">
            <v>DBJ26430600568931387ZX</v>
          </cell>
          <cell r="D142" t="str">
            <v>龙口粉丝（淀粉制品）</v>
          </cell>
          <cell r="E142" t="str">
            <v>淀粉及淀粉制品</v>
          </cell>
          <cell r="F142" t="str">
            <v>双塔和图形</v>
          </cell>
          <cell r="G142" t="str">
            <v>500g/袋</v>
          </cell>
          <cell r="H142" t="str">
            <v>2025-11-02</v>
          </cell>
          <cell r="I142" t="str">
            <v>岳阳楼区康岳花园惠萬家超市</v>
          </cell>
          <cell r="J142" t="str">
            <v>湖南省岳阳市岳阳楼区康岳花园俊龙大厦102-106号</v>
          </cell>
          <cell r="K142" t="str">
            <v>烟台双塔食品股份有限公司</v>
          </cell>
          <cell r="L142" t="str">
            <v>山东省招远金岭镇寨里</v>
          </cell>
          <cell r="M142" t="str">
            <v>2026-01-21</v>
          </cell>
        </row>
        <row r="143">
          <cell r="C143" t="str">
            <v>DBJ26430600568931388ZX</v>
          </cell>
          <cell r="D143" t="str">
            <v>长寿花低芥酸浓香菜籽油</v>
          </cell>
          <cell r="E143" t="str">
            <v>食用油、油脂及其制品</v>
          </cell>
          <cell r="F143" t="str">
            <v>长寿花和图形</v>
          </cell>
          <cell r="G143" t="str">
            <v>1.8升/瓶</v>
          </cell>
          <cell r="H143" t="str">
            <v>2025-08-13</v>
          </cell>
          <cell r="I143" t="str">
            <v>岳阳楼区康岳花园惠萬家超市</v>
          </cell>
          <cell r="J143" t="str">
            <v>湖南省岳阳市岳阳楼区康岳花园俊龙大厦102-106号</v>
          </cell>
          <cell r="K143" t="str">
            <v>长寿花食品股份有限公司</v>
          </cell>
          <cell r="L143" t="str">
            <v>邹平县韩店镇民营科技园</v>
          </cell>
          <cell r="M143" t="str">
            <v>2026-01-21</v>
          </cell>
        </row>
        <row r="144">
          <cell r="C144" t="str">
            <v>DBJ26430600568931389ZX</v>
          </cell>
          <cell r="D144" t="str">
            <v>小上海青（普通白菜）</v>
          </cell>
          <cell r="E144" t="str">
            <v>食用农产品</v>
          </cell>
          <cell r="F144" t="str">
            <v>/</v>
          </cell>
          <cell r="G144" t="str">
            <v>/</v>
          </cell>
          <cell r="H144" t="str">
            <v>2026-01-21</v>
          </cell>
          <cell r="I144" t="str">
            <v>岳阳楼区康岳花园惠萬家超市</v>
          </cell>
          <cell r="J144" t="str">
            <v>湖南省岳阳市岳阳楼区康岳花园俊龙大厦102-106号</v>
          </cell>
          <cell r="K144" t="str">
            <v>/</v>
          </cell>
          <cell r="L144" t="str">
            <v>/</v>
          </cell>
          <cell r="M144" t="str">
            <v>2026-01-21</v>
          </cell>
        </row>
        <row r="145">
          <cell r="C145" t="str">
            <v>DBJ26430600568931390ZX</v>
          </cell>
          <cell r="D145" t="str">
            <v>大白菜</v>
          </cell>
          <cell r="E145" t="str">
            <v>食用农产品</v>
          </cell>
          <cell r="F145" t="str">
            <v>/</v>
          </cell>
          <cell r="G145" t="str">
            <v>/</v>
          </cell>
          <cell r="H145" t="str">
            <v>2026-01-21</v>
          </cell>
          <cell r="I145" t="str">
            <v>岳阳楼区康岳花园惠萬家超市</v>
          </cell>
          <cell r="J145" t="str">
            <v>湖南省岳阳市岳阳楼区康岳花园俊龙大厦102-106号</v>
          </cell>
          <cell r="K145" t="str">
            <v>/</v>
          </cell>
          <cell r="L145" t="str">
            <v>/</v>
          </cell>
          <cell r="M145" t="str">
            <v>2026-01-21</v>
          </cell>
        </row>
        <row r="146">
          <cell r="C146" t="str">
            <v>DBJ26430600568931391ZX</v>
          </cell>
          <cell r="D146" t="str">
            <v>油麦菜</v>
          </cell>
          <cell r="E146" t="str">
            <v>食用农产品</v>
          </cell>
          <cell r="F146" t="str">
            <v>/</v>
          </cell>
          <cell r="G146" t="str">
            <v>/</v>
          </cell>
          <cell r="H146" t="str">
            <v>2026-01-21</v>
          </cell>
          <cell r="I146" t="str">
            <v>岳阳楼区康岳花园惠萬家超市</v>
          </cell>
          <cell r="J146" t="str">
            <v>湖南省岳阳市岳阳楼区康岳花园俊龙大厦102-106号</v>
          </cell>
          <cell r="K146" t="str">
            <v>/</v>
          </cell>
          <cell r="L146" t="str">
            <v>/</v>
          </cell>
          <cell r="M146" t="str">
            <v>2026-01-21</v>
          </cell>
        </row>
        <row r="147">
          <cell r="C147" t="str">
            <v>DBJ26430600568931392ZX</v>
          </cell>
          <cell r="D147" t="str">
            <v>红富士（苹果）</v>
          </cell>
          <cell r="E147" t="str">
            <v>食用农产品</v>
          </cell>
          <cell r="F147" t="str">
            <v>/</v>
          </cell>
          <cell r="G147" t="str">
            <v>/</v>
          </cell>
          <cell r="H147" t="str">
            <v>2026-01-21</v>
          </cell>
          <cell r="I147" t="str">
            <v>岳阳楼区康岳花园惠萬家超市</v>
          </cell>
          <cell r="J147" t="str">
            <v>湖南省岳阳市岳阳楼区康岳花园俊龙大厦102-106号</v>
          </cell>
          <cell r="K147" t="str">
            <v>/</v>
          </cell>
          <cell r="L147" t="str">
            <v>/</v>
          </cell>
          <cell r="M147" t="str">
            <v>2026-01-21</v>
          </cell>
        </row>
        <row r="148">
          <cell r="C148" t="str">
            <v>DBJ26430600568931393ZX</v>
          </cell>
          <cell r="D148" t="str">
            <v>鲜鸡蛋</v>
          </cell>
          <cell r="E148" t="str">
            <v>食用农产品</v>
          </cell>
          <cell r="F148" t="str">
            <v>/</v>
          </cell>
          <cell r="G148" t="str">
            <v>/</v>
          </cell>
          <cell r="H148" t="str">
            <v>2026-01-21</v>
          </cell>
          <cell r="I148" t="str">
            <v>岳阳楼区康岳花园惠萬家超市</v>
          </cell>
          <cell r="J148" t="str">
            <v>湖南省岳阳市岳阳楼区康岳花园俊龙大厦102-106号</v>
          </cell>
          <cell r="K148" t="str">
            <v>/</v>
          </cell>
          <cell r="L148" t="str">
            <v>/</v>
          </cell>
          <cell r="M148" t="str">
            <v>2026-01-21</v>
          </cell>
        </row>
        <row r="149">
          <cell r="C149" t="str">
            <v>DBJ26430600568931394ZX</v>
          </cell>
          <cell r="D149" t="str">
            <v>盐水千张（豆制品）</v>
          </cell>
          <cell r="E149" t="str">
            <v>豆制品</v>
          </cell>
          <cell r="F149" t="str">
            <v>玖玖渔湘和图形</v>
          </cell>
          <cell r="G149" t="str">
            <v>散装称重</v>
          </cell>
          <cell r="H149" t="str">
            <v>2025-12-07</v>
          </cell>
          <cell r="I149" t="str">
            <v>岳阳楼区凤鹏超市</v>
          </cell>
          <cell r="J149" t="str">
            <v>湖南省岳阳市岳阳楼区金鹗山街道德胜南路荣馨苑30幢103号（螺丝港社区）</v>
          </cell>
          <cell r="K149" t="str">
            <v>平江县凌师傅豆制品厂</v>
          </cell>
          <cell r="L149" t="str">
            <v>湖南省岳阳市平江县三阳乡下湾村坡内组12号</v>
          </cell>
          <cell r="M149" t="str">
            <v>2026-01-21</v>
          </cell>
        </row>
        <row r="150">
          <cell r="C150" t="str">
            <v>DBJ26430600568931395ZX</v>
          </cell>
          <cell r="D150" t="str">
            <v>金装小酒坊(配制酒)</v>
          </cell>
          <cell r="E150" t="str">
            <v>酒类</v>
          </cell>
          <cell r="F150" t="str">
            <v>稻花香和图形</v>
          </cell>
          <cell r="G150" t="str">
            <v>500mL/瓶，45%vol</v>
          </cell>
          <cell r="H150" t="str">
            <v>2024-10-24</v>
          </cell>
          <cell r="I150" t="str">
            <v>岳阳楼区凤鹏超市</v>
          </cell>
          <cell r="J150" t="str">
            <v>湖南省岳阳市岳阳楼区金鹗山街道德胜南路荣馨苑30幢103号（螺丝港社区）</v>
          </cell>
          <cell r="K150" t="str">
            <v>湖北稻花香酒业股份有限公司</v>
          </cell>
          <cell r="L150" t="str">
            <v>湖北省宜昌市夷陵区龙泉镇</v>
          </cell>
          <cell r="M150" t="str">
            <v>2026-01-21</v>
          </cell>
        </row>
        <row r="151">
          <cell r="C151" t="str">
            <v>DBJ26430600568931396ZX</v>
          </cell>
          <cell r="D151" t="str">
            <v>道道全双低压榨菜籽油</v>
          </cell>
          <cell r="E151" t="str">
            <v>食用油、油脂及其制品</v>
          </cell>
          <cell r="F151" t="str">
            <v>道道全和图形</v>
          </cell>
          <cell r="G151" t="str">
            <v>900毫升/瓶</v>
          </cell>
          <cell r="H151" t="str">
            <v>2025-05-10</v>
          </cell>
          <cell r="I151" t="str">
            <v>岳阳楼区凤鹏超市</v>
          </cell>
          <cell r="J151" t="str">
            <v>湖南省岳阳市岳阳楼区金鹗山街道德胜南路荣馨苑30幢103号（螺丝港社区）</v>
          </cell>
          <cell r="K151" t="str">
            <v>道道全粮油岳阳有限公司</v>
          </cell>
          <cell r="L151" t="str">
            <v>湖南省岳阳城陵矶新港区长江大道松阳湖南路</v>
          </cell>
          <cell r="M151" t="str">
            <v>2026-01-21</v>
          </cell>
        </row>
        <row r="152">
          <cell r="C152" t="str">
            <v>DBJ26430600568931397ZX</v>
          </cell>
          <cell r="D152" t="str">
            <v>菜籽油</v>
          </cell>
          <cell r="E152" t="str">
            <v>食用油、油脂及其制品</v>
          </cell>
          <cell r="F152" t="str">
            <v>外婆乡小榨和图形、金龙鱼</v>
          </cell>
          <cell r="G152" t="str">
            <v>700毫升/瓶</v>
          </cell>
          <cell r="H152" t="str">
            <v>2025-06-28</v>
          </cell>
          <cell r="I152" t="str">
            <v>岳阳楼区凤鹏超市</v>
          </cell>
          <cell r="J152" t="str">
            <v>湖南省岳阳市岳阳楼区金鹗山街道德胜南路荣馨苑30幢103号（螺丝港社区）</v>
          </cell>
          <cell r="K152" t="str">
            <v>益海嘉里（岳阳）粮油工业有限公司</v>
          </cell>
          <cell r="L152" t="str">
            <v>岳阳市岳阳楼区沿湖大道25号</v>
          </cell>
          <cell r="M152" t="str">
            <v>2026-01-21</v>
          </cell>
        </row>
        <row r="153">
          <cell r="C153" t="str">
            <v>DBJ26430600568931441ZX</v>
          </cell>
          <cell r="D153" t="str">
            <v>优选黄花香粘米（籼米）（大米）</v>
          </cell>
          <cell r="E153" t="str">
            <v>粮食加工品</v>
          </cell>
          <cell r="F153" t="str">
            <v>/</v>
          </cell>
          <cell r="G153" t="str">
            <v>15千克/袋</v>
          </cell>
          <cell r="H153" t="str">
            <v>2025-12-20</v>
          </cell>
          <cell r="I153" t="str">
            <v>岳阳县物美生活超市荣家湾店</v>
          </cell>
          <cell r="J153" t="str">
            <v>湖南省岳阳市岳阳县荣家湾镇车站路老街社区车站路与东方路交叉口西南角</v>
          </cell>
          <cell r="K153" t="str">
            <v>益海嘉里（湖南)粮油食品有限公司</v>
          </cell>
          <cell r="L153" t="str">
            <v>湖南省长沙市望城区铜官大道1号</v>
          </cell>
          <cell r="M153" t="str">
            <v>2026-01-22</v>
          </cell>
        </row>
        <row r="154">
          <cell r="C154" t="str">
            <v>DBJ26430600568931442ZX</v>
          </cell>
          <cell r="D154" t="str">
            <v>吉滋郎稻虾米（大米）</v>
          </cell>
          <cell r="E154" t="str">
            <v>粮食加工品</v>
          </cell>
          <cell r="F154" t="str">
            <v>/</v>
          </cell>
          <cell r="G154" t="str">
            <v>15kg/袋</v>
          </cell>
          <cell r="H154" t="str">
            <v>2025-11-29</v>
          </cell>
          <cell r="I154" t="str">
            <v>岳阳县物美生活超市荣家湾店</v>
          </cell>
          <cell r="J154" t="str">
            <v>湖南省岳阳市岳阳县荣家湾镇车站路老街社区车站路与东方路交叉口西南角</v>
          </cell>
          <cell r="K154" t="str">
            <v>湖南新世米业有限公司</v>
          </cell>
          <cell r="L154" t="str">
            <v>湖南省益阳市赫山区兰溪镇粮食产业园</v>
          </cell>
          <cell r="M154" t="str">
            <v>2026-01-22</v>
          </cell>
        </row>
        <row r="155">
          <cell r="C155" t="str">
            <v>DBJ26430600568931443ZX</v>
          </cell>
          <cell r="D155" t="str">
            <v>非转基因醇香菜籽油</v>
          </cell>
          <cell r="E155" t="str">
            <v>食用油、油脂及其制品</v>
          </cell>
          <cell r="F155" t="str">
            <v>盈成和图形</v>
          </cell>
          <cell r="G155" t="str">
            <v>1.8L/瓶</v>
          </cell>
          <cell r="H155" t="str">
            <v>2025-10-03</v>
          </cell>
          <cell r="I155" t="str">
            <v>岳阳县物美生活超市荣家湾店</v>
          </cell>
          <cell r="J155" t="str">
            <v>湖南省岳阳市岳阳县荣家湾镇车站路老街社区车站路与东方路交叉口西南角</v>
          </cell>
          <cell r="K155" t="str">
            <v>湖南鑫艾瑞粮油有限公司</v>
          </cell>
          <cell r="L155" t="str">
            <v>湖南省长沙市天心区黑石铺街道黑石村886号</v>
          </cell>
          <cell r="M155" t="str">
            <v>2026-01-22</v>
          </cell>
        </row>
        <row r="156">
          <cell r="C156" t="str">
            <v>DBJ26430600568931444ZX</v>
          </cell>
          <cell r="D156" t="str">
            <v>生姜</v>
          </cell>
          <cell r="E156" t="str">
            <v>食用农产品</v>
          </cell>
          <cell r="F156" t="str">
            <v>/</v>
          </cell>
          <cell r="G156" t="str">
            <v>/</v>
          </cell>
          <cell r="H156" t="str">
            <v>2026-01-20</v>
          </cell>
          <cell r="I156" t="str">
            <v>岳阳县物美生活超市荣家湾店</v>
          </cell>
          <cell r="J156" t="str">
            <v>湖南省岳阳市岳阳县荣家湾镇车站路老街社区车站路与东方路交叉口西南角</v>
          </cell>
          <cell r="K156" t="str">
            <v>/</v>
          </cell>
          <cell r="L156" t="str">
            <v>/</v>
          </cell>
          <cell r="M156" t="str">
            <v>2026-01-22</v>
          </cell>
        </row>
        <row r="157">
          <cell r="C157" t="str">
            <v>DBJ26430600568931445ZX</v>
          </cell>
          <cell r="D157" t="str">
            <v>铁棍山药</v>
          </cell>
          <cell r="E157" t="str">
            <v>食用农产品</v>
          </cell>
          <cell r="F157" t="str">
            <v>/</v>
          </cell>
          <cell r="G157" t="str">
            <v>/</v>
          </cell>
          <cell r="H157" t="str">
            <v>2026-01-19</v>
          </cell>
          <cell r="I157" t="str">
            <v>岳阳县物美生活超市荣家湾店</v>
          </cell>
          <cell r="J157" t="str">
            <v>湖南省岳阳市岳阳县荣家湾镇车站路老街社区车站路与东方路交叉口西南角</v>
          </cell>
          <cell r="K157" t="str">
            <v>/</v>
          </cell>
          <cell r="L157" t="str">
            <v>/</v>
          </cell>
          <cell r="M157" t="str">
            <v>2026-01-22</v>
          </cell>
        </row>
        <row r="158">
          <cell r="C158" t="str">
            <v>DBJ26430600568931446ZX</v>
          </cell>
          <cell r="D158" t="str">
            <v>本地辣椒</v>
          </cell>
          <cell r="E158" t="str">
            <v>食用农产品</v>
          </cell>
          <cell r="F158" t="str">
            <v>/</v>
          </cell>
          <cell r="G158" t="str">
            <v>/</v>
          </cell>
          <cell r="H158" t="str">
            <v>2026-01-21</v>
          </cell>
          <cell r="I158" t="str">
            <v>岳阳县物美生活超市荣家湾店</v>
          </cell>
          <cell r="J158" t="str">
            <v>湖南省岳阳市岳阳县荣家湾镇车站路老街社区车站路与东方路交叉口西南角</v>
          </cell>
          <cell r="K158" t="str">
            <v>/</v>
          </cell>
          <cell r="L158" t="str">
            <v>/</v>
          </cell>
          <cell r="M158" t="str">
            <v>2026-01-22</v>
          </cell>
        </row>
        <row r="159">
          <cell r="C159" t="str">
            <v>DBJ26430600568931447ZX</v>
          </cell>
          <cell r="D159" t="str">
            <v>油麦菜</v>
          </cell>
          <cell r="E159" t="str">
            <v>食用农产品</v>
          </cell>
          <cell r="F159" t="str">
            <v>/</v>
          </cell>
          <cell r="G159" t="str">
            <v>/</v>
          </cell>
          <cell r="H159" t="str">
            <v>2026-01-21</v>
          </cell>
          <cell r="I159" t="str">
            <v>岳阳县物美生活超市荣家湾店</v>
          </cell>
          <cell r="J159" t="str">
            <v>湖南省岳阳市岳阳县荣家湾镇车站路老街社区车站路与东方路交叉口西南角</v>
          </cell>
          <cell r="K159" t="str">
            <v>/</v>
          </cell>
          <cell r="L159" t="str">
            <v>/</v>
          </cell>
          <cell r="M159" t="str">
            <v>2026-01-22</v>
          </cell>
        </row>
        <row r="160">
          <cell r="C160" t="str">
            <v>DBJ26430600568931448ZX</v>
          </cell>
          <cell r="D160" t="str">
            <v>进口缅甸香蕉</v>
          </cell>
          <cell r="E160" t="str">
            <v>食用农产品</v>
          </cell>
          <cell r="F160" t="str">
            <v>/</v>
          </cell>
          <cell r="G160" t="str">
            <v>/</v>
          </cell>
          <cell r="H160" t="str">
            <v>2026-01-21</v>
          </cell>
          <cell r="I160" t="str">
            <v>岳阳县物美生活超市荣家湾店</v>
          </cell>
          <cell r="J160" t="str">
            <v>湖南省岳阳市岳阳县荣家湾镇车站路老街社区车站路与东方路交叉口西南角</v>
          </cell>
          <cell r="K160" t="str">
            <v>/</v>
          </cell>
          <cell r="L160" t="str">
            <v>/</v>
          </cell>
          <cell r="M160" t="str">
            <v>2026-01-22</v>
          </cell>
        </row>
        <row r="161">
          <cell r="C161" t="str">
            <v>DBJ26430600568931449ZX</v>
          </cell>
          <cell r="D161" t="str">
            <v>粑粑柑</v>
          </cell>
          <cell r="E161" t="str">
            <v>食用农产品</v>
          </cell>
          <cell r="F161" t="str">
            <v>/</v>
          </cell>
          <cell r="G161" t="str">
            <v>/</v>
          </cell>
          <cell r="H161" t="str">
            <v>2026-01-19</v>
          </cell>
          <cell r="I161" t="str">
            <v>岳阳县物美生活超市荣家湾店</v>
          </cell>
          <cell r="J161" t="str">
            <v>湖南省岳阳市岳阳县荣家湾镇车站路老街社区车站路与东方路交叉口西南角</v>
          </cell>
          <cell r="K161" t="str">
            <v>/</v>
          </cell>
          <cell r="L161" t="str">
            <v>/</v>
          </cell>
          <cell r="M161" t="str">
            <v>2026-01-22</v>
          </cell>
        </row>
        <row r="162">
          <cell r="C162" t="str">
            <v>DBJ26430600568931450ZX</v>
          </cell>
          <cell r="D162" t="str">
            <v>鲜肉/腿肉（猪肉）</v>
          </cell>
          <cell r="E162" t="str">
            <v>食用农产品</v>
          </cell>
          <cell r="F162" t="str">
            <v>/</v>
          </cell>
          <cell r="G162" t="str">
            <v>/</v>
          </cell>
          <cell r="H162" t="str">
            <v>2026-01-22</v>
          </cell>
          <cell r="I162" t="str">
            <v>岳阳县物美生活超市荣家湾店</v>
          </cell>
          <cell r="J162" t="str">
            <v>湖南省岳阳市岳阳县荣家湾镇车站路老街社区车站路与东方路交叉口西南角</v>
          </cell>
          <cell r="K162" t="str">
            <v>岳阳县新墙镇生猪屠宰点</v>
          </cell>
          <cell r="L162" t="str">
            <v>湖南省岳阳市岳阳县岳阳县新墙镇生猪屠宰点</v>
          </cell>
          <cell r="M162" t="str">
            <v>2026-01-22</v>
          </cell>
        </row>
        <row r="163">
          <cell r="C163" t="str">
            <v>DBJ26430600568931451ZX</v>
          </cell>
          <cell r="D163" t="str">
            <v>打手瓜子（焦糖味）（炒货）</v>
          </cell>
          <cell r="E163" t="str">
            <v>炒货食品及坚果制品</v>
          </cell>
          <cell r="F163" t="str">
            <v>YEEKA！、怡咔和图形</v>
          </cell>
          <cell r="G163" t="str">
            <v>408g/袋</v>
          </cell>
          <cell r="H163" t="str">
            <v>2025-12-26</v>
          </cell>
          <cell r="I163" t="str">
            <v>岳阳县丽香零售超市（个体工商户）</v>
          </cell>
          <cell r="J163" t="str">
            <v>湖南省岳阳市岳阳县荣家湾镇老街社区车站路东边101号门面（东海大酒店一楼）</v>
          </cell>
          <cell r="K163" t="str">
            <v>安徽振洋食品科技有限公司</v>
          </cell>
          <cell r="L163" t="str">
            <v>安徽省蚌埠市怀远县经济开发区白莲坡食品产业园内健康西路南侧</v>
          </cell>
          <cell r="M163" t="str">
            <v>2026-01-22</v>
          </cell>
        </row>
        <row r="164">
          <cell r="C164" t="str">
            <v>DBJ26430600568931452ZX</v>
          </cell>
          <cell r="D164" t="str">
            <v>甜牛奶（调制乳）</v>
          </cell>
          <cell r="E164" t="str">
            <v>乳制品</v>
          </cell>
          <cell r="F164" t="str">
            <v>/</v>
          </cell>
          <cell r="G164" t="str">
            <v>160毫升/袋</v>
          </cell>
          <cell r="H164" t="str">
            <v>2026-01-17</v>
          </cell>
          <cell r="I164" t="str">
            <v>岳阳县丽香零售超市（个体工商户）</v>
          </cell>
          <cell r="J164" t="str">
            <v>湖南省岳阳市岳阳县荣家湾镇老街社区车站路东边101号门面（东海大酒店一楼）</v>
          </cell>
          <cell r="K164" t="str">
            <v>湖南新希望南山液态乳业有限公司</v>
          </cell>
          <cell r="L164" t="str">
            <v>湖南望城经济开发区雷锋大道108号</v>
          </cell>
          <cell r="M164" t="str">
            <v>2026-01-22</v>
          </cell>
        </row>
        <row r="165">
          <cell r="C165" t="str">
            <v>DBJ26430600568931461ZX</v>
          </cell>
          <cell r="D165" t="str">
            <v>青辣椒</v>
          </cell>
          <cell r="E165" t="str">
            <v>食用农产品</v>
          </cell>
          <cell r="F165" t="str">
            <v>/</v>
          </cell>
          <cell r="G165" t="str">
            <v>/</v>
          </cell>
          <cell r="H165" t="str">
            <v>2026-01-22</v>
          </cell>
          <cell r="I165" t="str">
            <v>华容县长诚大酒店有限责任公司</v>
          </cell>
          <cell r="J165" t="str">
            <v>湖南省岳阳市华容县章华镇迎宾南路1号原长城宾馆3楼</v>
          </cell>
          <cell r="K165" t="str">
            <v>/</v>
          </cell>
          <cell r="L165" t="str">
            <v>/</v>
          </cell>
          <cell r="M165" t="str">
            <v>2026-01-22</v>
          </cell>
        </row>
        <row r="166">
          <cell r="C166" t="str">
            <v>DBJ26430600568931462ZX</v>
          </cell>
          <cell r="D166" t="str">
            <v>山药</v>
          </cell>
          <cell r="E166" t="str">
            <v>食用农产品</v>
          </cell>
          <cell r="F166" t="str">
            <v>/</v>
          </cell>
          <cell r="G166" t="str">
            <v>/</v>
          </cell>
          <cell r="H166" t="str">
            <v>2026-01-22</v>
          </cell>
          <cell r="I166" t="str">
            <v>华容县长诚大酒店有限责任公司</v>
          </cell>
          <cell r="J166" t="str">
            <v>湖南省岳阳市华容县章华镇迎宾南路1号原长城宾馆3楼</v>
          </cell>
          <cell r="K166" t="str">
            <v>/</v>
          </cell>
          <cell r="L166" t="str">
            <v>/</v>
          </cell>
          <cell r="M166" t="str">
            <v>2026-01-22</v>
          </cell>
        </row>
        <row r="167">
          <cell r="C167" t="str">
            <v>DBJ26430600568931464ZX</v>
          </cell>
          <cell r="D167" t="str">
            <v>腐竹</v>
          </cell>
          <cell r="E167" t="str">
            <v>豆制品</v>
          </cell>
          <cell r="F167" t="str">
            <v>/</v>
          </cell>
          <cell r="G167" t="str">
            <v>3.75KG/袋</v>
          </cell>
          <cell r="H167" t="str">
            <v>2025-12-05</v>
          </cell>
          <cell r="I167" t="str">
            <v>华容县长诚大酒店有限责任公司</v>
          </cell>
          <cell r="J167" t="str">
            <v>湖南省岳阳市华容县章华镇迎宾南路1号原长城宾馆3楼</v>
          </cell>
          <cell r="K167" t="str">
            <v>福建金豆源食品有限公司</v>
          </cell>
          <cell r="L167" t="str">
            <v>福建省南平市延平区大横镇龙山路33号</v>
          </cell>
          <cell r="M167" t="str">
            <v>2026-01-22</v>
          </cell>
        </row>
        <row r="168">
          <cell r="C168" t="str">
            <v>DBJ26430600568931465ZX</v>
          </cell>
          <cell r="D168" t="str">
            <v>竹湘米（大米）</v>
          </cell>
          <cell r="E168" t="str">
            <v>粮食加工品</v>
          </cell>
          <cell r="F168" t="str">
            <v>/</v>
          </cell>
          <cell r="G168" t="str">
            <v>15kg/袋</v>
          </cell>
          <cell r="H168" t="str">
            <v>2025-12-05</v>
          </cell>
          <cell r="I168" t="str">
            <v>华容县长诚大酒店有限责任公司</v>
          </cell>
          <cell r="J168" t="str">
            <v>湖南省岳阳市华容县章华镇迎宾南路1号原长城宾馆3楼</v>
          </cell>
          <cell r="K168" t="str">
            <v>湖南省岳阳市君山区许市镇家兴米厂</v>
          </cell>
          <cell r="L168" t="str">
            <v>湖南省岳阳市君山区许市镇凉亭村</v>
          </cell>
          <cell r="M168" t="str">
            <v>2026-01-22</v>
          </cell>
        </row>
        <row r="169">
          <cell r="C169" t="str">
            <v>DBJ26430600568931466ZX</v>
          </cell>
          <cell r="D169" t="str">
            <v>大白菜</v>
          </cell>
          <cell r="E169" t="str">
            <v>食用农产品</v>
          </cell>
          <cell r="F169" t="str">
            <v>/</v>
          </cell>
          <cell r="G169" t="str">
            <v>/</v>
          </cell>
          <cell r="H169" t="str">
            <v>2026-01-19</v>
          </cell>
          <cell r="I169" t="str">
            <v>华容县雅好华宾盛宴酒店</v>
          </cell>
          <cell r="J169" t="str">
            <v>湖南省岳阳市华容县章华镇迎宾中路1号</v>
          </cell>
          <cell r="K169" t="str">
            <v>/</v>
          </cell>
          <cell r="L169" t="str">
            <v>/</v>
          </cell>
          <cell r="M169" t="str">
            <v>2026-01-22</v>
          </cell>
        </row>
        <row r="170">
          <cell r="C170" t="str">
            <v>DBJ26430600568931467ZX</v>
          </cell>
          <cell r="D170" t="str">
            <v>生姜</v>
          </cell>
          <cell r="E170" t="str">
            <v>食用农产品</v>
          </cell>
          <cell r="F170" t="str">
            <v>/</v>
          </cell>
          <cell r="G170" t="str">
            <v>/</v>
          </cell>
          <cell r="H170" t="str">
            <v>2026-01-14</v>
          </cell>
          <cell r="I170" t="str">
            <v>华容县雅好华宾盛宴酒店</v>
          </cell>
          <cell r="J170" t="str">
            <v>湖南省岳阳市华容县章华镇迎宾中路1号</v>
          </cell>
          <cell r="K170" t="str">
            <v>/</v>
          </cell>
          <cell r="L170" t="str">
            <v>/</v>
          </cell>
          <cell r="M170" t="str">
            <v>2026-01-22</v>
          </cell>
        </row>
        <row r="171">
          <cell r="C171" t="str">
            <v>DBJ26430600568931468ZX</v>
          </cell>
          <cell r="D171" t="str">
            <v>山药</v>
          </cell>
          <cell r="E171" t="str">
            <v>食用农产品</v>
          </cell>
          <cell r="F171" t="str">
            <v>/</v>
          </cell>
          <cell r="G171" t="str">
            <v>/</v>
          </cell>
          <cell r="H171" t="str">
            <v>2026-01-13</v>
          </cell>
          <cell r="I171" t="str">
            <v>华容县雅好华宾盛宴酒店</v>
          </cell>
          <cell r="J171" t="str">
            <v>湖南省岳阳市华容县章华镇迎宾中路1号</v>
          </cell>
          <cell r="K171" t="str">
            <v>/</v>
          </cell>
          <cell r="L171" t="str">
            <v>/</v>
          </cell>
          <cell r="M171" t="str">
            <v>2026-01-22</v>
          </cell>
        </row>
        <row r="172">
          <cell r="C172" t="str">
            <v>DBJ26430600568931469ZX</v>
          </cell>
          <cell r="D172" t="str">
            <v>鸡蛋</v>
          </cell>
          <cell r="E172" t="str">
            <v>食用农产品</v>
          </cell>
          <cell r="F172" t="str">
            <v>/</v>
          </cell>
          <cell r="G172" t="str">
            <v>/</v>
          </cell>
          <cell r="H172" t="str">
            <v>2026-01-14</v>
          </cell>
          <cell r="I172" t="str">
            <v>华容县雅好华宾盛宴酒店</v>
          </cell>
          <cell r="J172" t="str">
            <v>湖南省岳阳市华容县章华镇迎宾中路1号</v>
          </cell>
          <cell r="K172" t="str">
            <v>/</v>
          </cell>
          <cell r="L172" t="str">
            <v>/</v>
          </cell>
          <cell r="M172" t="str">
            <v>2026-01-22</v>
          </cell>
        </row>
        <row r="173">
          <cell r="C173" t="str">
            <v>DBJ26430600568931470ZX</v>
          </cell>
          <cell r="D173" t="str">
            <v>大米</v>
          </cell>
          <cell r="E173" t="str">
            <v>粮食加工品</v>
          </cell>
          <cell r="F173" t="str">
            <v>治湖村 ZHI HU CUN</v>
          </cell>
          <cell r="G173" t="str">
            <v>25kg/袋</v>
          </cell>
          <cell r="H173" t="str">
            <v>2025-12-03</v>
          </cell>
          <cell r="I173" t="str">
            <v>华容县雅好华宾盛宴酒店</v>
          </cell>
          <cell r="J173" t="str">
            <v>湖南省岳阳市华容县章华镇迎宾中路1号</v>
          </cell>
          <cell r="K173" t="str">
            <v>华容县治湖先明米业有限公司</v>
          </cell>
          <cell r="L173" t="str">
            <v>湖南省岳阳市华容县章华镇治湖村3组03号</v>
          </cell>
          <cell r="M173" t="str">
            <v>2026-01-22</v>
          </cell>
        </row>
        <row r="174">
          <cell r="C174" t="str">
            <v>DBJ26430600568931471ZX</v>
          </cell>
          <cell r="D174" t="str">
            <v>鸡蛋</v>
          </cell>
          <cell r="E174" t="str">
            <v>食用农产品</v>
          </cell>
          <cell r="F174" t="str">
            <v>/</v>
          </cell>
          <cell r="G174" t="str">
            <v>/</v>
          </cell>
          <cell r="H174" t="str">
            <v>2026-01-22</v>
          </cell>
          <cell r="I174" t="str">
            <v>华容县长诚大酒店有限责任公司</v>
          </cell>
          <cell r="J174" t="str">
            <v>湖南省岳阳市华容县章华镇迎宾南路1号原长城宾馆3楼</v>
          </cell>
          <cell r="K174" t="str">
            <v>/</v>
          </cell>
          <cell r="L174" t="str">
            <v>/</v>
          </cell>
          <cell r="M174" t="str">
            <v>2026-01-22</v>
          </cell>
        </row>
        <row r="175">
          <cell r="C175" t="str">
            <v>DBJ26430600568931482ZX</v>
          </cell>
          <cell r="D175" t="str">
            <v>谷中参稻花香米（大米）</v>
          </cell>
          <cell r="E175" t="str">
            <v>粮食加工品</v>
          </cell>
          <cell r="F175" t="str">
            <v>谷中参和图形</v>
          </cell>
          <cell r="G175" t="str">
            <v>25kg/袋</v>
          </cell>
          <cell r="H175" t="str">
            <v>2025-12-28</v>
          </cell>
          <cell r="I175" t="str">
            <v>华容县新世纪大酒店</v>
          </cell>
          <cell r="J175" t="str">
            <v>湖南省岳阳市华容县章华镇杏花村东路017号</v>
          </cell>
          <cell r="K175" t="str">
            <v>连云港赣榆大鹏粮油有限公司</v>
          </cell>
          <cell r="L175" t="str">
            <v>赣榆区墩尚镇</v>
          </cell>
          <cell r="M175" t="str">
            <v>2026-01-23</v>
          </cell>
        </row>
        <row r="176">
          <cell r="C176" t="str">
            <v>DBJ26430600568931483ZX</v>
          </cell>
          <cell r="D176" t="str">
            <v>青椒</v>
          </cell>
          <cell r="E176" t="str">
            <v>食用农产品</v>
          </cell>
          <cell r="F176" t="str">
            <v>/</v>
          </cell>
          <cell r="G176" t="str">
            <v>/</v>
          </cell>
          <cell r="H176" t="str">
            <v>2026-01-22</v>
          </cell>
          <cell r="I176" t="str">
            <v>华容县新世纪大酒店</v>
          </cell>
          <cell r="J176" t="str">
            <v>湖南省岳阳市华容县章华镇杏花村东路017号</v>
          </cell>
          <cell r="K176" t="str">
            <v>/</v>
          </cell>
          <cell r="L176" t="str">
            <v>/</v>
          </cell>
          <cell r="M176" t="str">
            <v>2026-01-23</v>
          </cell>
        </row>
        <row r="177">
          <cell r="C177" t="str">
            <v>DBJ26430600568931484ZX</v>
          </cell>
          <cell r="D177" t="str">
            <v>山药</v>
          </cell>
          <cell r="E177" t="str">
            <v>食用农产品</v>
          </cell>
          <cell r="F177" t="str">
            <v>/</v>
          </cell>
          <cell r="G177" t="str">
            <v>/</v>
          </cell>
          <cell r="H177" t="str">
            <v>2026-01-22</v>
          </cell>
          <cell r="I177" t="str">
            <v>华容县新世纪大酒店</v>
          </cell>
          <cell r="J177" t="str">
            <v>湖南省岳阳市华容县章华镇杏花村东路017号</v>
          </cell>
          <cell r="K177" t="str">
            <v>/</v>
          </cell>
          <cell r="L177" t="str">
            <v>/</v>
          </cell>
          <cell r="M177" t="str">
            <v>2026-01-23</v>
          </cell>
        </row>
        <row r="178">
          <cell r="C178" t="str">
            <v>DBJ26430600568931485ZX</v>
          </cell>
          <cell r="D178" t="str">
            <v>鸡蛋</v>
          </cell>
          <cell r="E178" t="str">
            <v>食用农产品</v>
          </cell>
          <cell r="F178" t="str">
            <v>/</v>
          </cell>
          <cell r="G178" t="str">
            <v>/</v>
          </cell>
          <cell r="H178" t="str">
            <v>2026-01-22</v>
          </cell>
          <cell r="I178" t="str">
            <v>华容县新世纪大酒店</v>
          </cell>
          <cell r="J178" t="str">
            <v>湖南省岳阳市华容县章华镇杏花村东路017号</v>
          </cell>
          <cell r="K178" t="str">
            <v>/</v>
          </cell>
          <cell r="L178" t="str">
            <v>/</v>
          </cell>
          <cell r="M178" t="str">
            <v>2026-01-23</v>
          </cell>
        </row>
        <row r="179">
          <cell r="C179" t="str">
            <v>DBJ26430600568931491ZX</v>
          </cell>
          <cell r="D179" t="str">
            <v>五香味瓜子（熟制坚果与籽类食品）</v>
          </cell>
          <cell r="E179" t="str">
            <v>炒货食品及坚果制品</v>
          </cell>
          <cell r="F179" t="str">
            <v>未氏嗑嗑和图形</v>
          </cell>
          <cell r="G179" t="str">
            <v>计量称重</v>
          </cell>
          <cell r="H179" t="str">
            <v>2026-01-05</v>
          </cell>
          <cell r="I179" t="str">
            <v>华容县壹本零食店</v>
          </cell>
          <cell r="J179" t="str">
            <v>湖南省岳阳市华容县章华镇华容大道中路017-3号</v>
          </cell>
          <cell r="K179" t="str">
            <v>湖南嗑嗑食品科技有限公司</v>
          </cell>
          <cell r="L179" t="str">
            <v>浏阳市永安镇芦塘村永胜路101号</v>
          </cell>
          <cell r="M179" t="str">
            <v>2026-01-23</v>
          </cell>
        </row>
        <row r="180">
          <cell r="C180" t="str">
            <v>DBJ26430600568931492ZX</v>
          </cell>
          <cell r="D180" t="str">
            <v>蒜香味花生（熟制坚果与籽类食品（烘炒类））</v>
          </cell>
          <cell r="E180" t="str">
            <v>炒货食品及坚果制品</v>
          </cell>
          <cell r="F180" t="str">
            <v>/</v>
          </cell>
          <cell r="G180" t="str">
            <v>计量称重</v>
          </cell>
          <cell r="H180" t="str">
            <v>2025-12-25</v>
          </cell>
          <cell r="I180" t="str">
            <v>华容县壹本零食店</v>
          </cell>
          <cell r="J180" t="str">
            <v>湖南省岳阳市华容县章华镇华容大道中路017-3号</v>
          </cell>
          <cell r="K180" t="str">
            <v>安徽乐方食品有限公司</v>
          </cell>
          <cell r="L180" t="str">
            <v>安徽省宣城市宣州区农产品（食品）加工园（洪林镇）洪晟路1号</v>
          </cell>
          <cell r="M180" t="str">
            <v>2026-01-23</v>
          </cell>
        </row>
        <row r="181">
          <cell r="C181" t="str">
            <v>DBJ26430600568931493ZX</v>
          </cell>
          <cell r="D181" t="str">
            <v>豆花串（豆干再制品）</v>
          </cell>
          <cell r="E181" t="str">
            <v>豆制品</v>
          </cell>
          <cell r="F181" t="str">
            <v>乡乡嘴</v>
          </cell>
          <cell r="G181" t="str">
            <v>计量称重</v>
          </cell>
          <cell r="H181" t="str">
            <v>2025-12-25</v>
          </cell>
          <cell r="I181" t="str">
            <v>华容县壹本零食店</v>
          </cell>
          <cell r="J181" t="str">
            <v>湖南省岳阳市华容县章华镇华容大道中路017-3号</v>
          </cell>
          <cell r="K181" t="str">
            <v>湖南乡乡汇食品有限公司</v>
          </cell>
          <cell r="L181" t="str">
            <v>湖南省邵阳市武冈市恒泰路</v>
          </cell>
          <cell r="M181" t="str">
            <v>2026-01-23</v>
          </cell>
        </row>
        <row r="182">
          <cell r="C182" t="str">
            <v>DBJ26430600568931494ZX</v>
          </cell>
          <cell r="D182" t="str">
            <v>劲道豆干</v>
          </cell>
          <cell r="E182" t="str">
            <v>豆制品</v>
          </cell>
          <cell r="F182" t="str">
            <v>盐津铺子和图形</v>
          </cell>
          <cell r="G182" t="str">
            <v>计量称重</v>
          </cell>
          <cell r="H182" t="str">
            <v>2025-11-26</v>
          </cell>
          <cell r="I182" t="str">
            <v>华容县壹本零食店</v>
          </cell>
          <cell r="J182" t="str">
            <v>湖南省岳阳市华容县章华镇华容大道中路017-3号</v>
          </cell>
          <cell r="K182" t="str">
            <v>湖南津匠食品有限公司</v>
          </cell>
          <cell r="L182" t="str">
            <v>湖南省长沙市浏阳市省级农业科技园区老浏东路以北，德诚路以东</v>
          </cell>
          <cell r="M182" t="str">
            <v>2026-01-23</v>
          </cell>
        </row>
        <row r="183">
          <cell r="C183" t="str">
            <v>DBJ26430600568931498ZX</v>
          </cell>
          <cell r="D183" t="str">
            <v>铁棍山药</v>
          </cell>
          <cell r="E183" t="str">
            <v>食用农产品</v>
          </cell>
          <cell r="F183" t="str">
            <v>/</v>
          </cell>
          <cell r="G183" t="str">
            <v>/</v>
          </cell>
          <cell r="H183" t="str">
            <v>2026-01-22</v>
          </cell>
          <cell r="I183" t="str">
            <v>岳阳县发到家商贸有限公司</v>
          </cell>
          <cell r="J183" t="str">
            <v>岳阳县荣家湾镇长丰路与城南路交叉口(亿丰时代广场二期1幢1楼1142铺)</v>
          </cell>
          <cell r="K183" t="str">
            <v>/</v>
          </cell>
          <cell r="L183" t="str">
            <v>/</v>
          </cell>
          <cell r="M183" t="str">
            <v>2026-01-23</v>
          </cell>
        </row>
        <row r="184">
          <cell r="C184" t="str">
            <v>DBJ26430600568931499ZX</v>
          </cell>
          <cell r="D184" t="str">
            <v>大白菜</v>
          </cell>
          <cell r="E184" t="str">
            <v>食用农产品</v>
          </cell>
          <cell r="F184" t="str">
            <v>/</v>
          </cell>
          <cell r="G184" t="str">
            <v>/</v>
          </cell>
          <cell r="H184" t="str">
            <v>2026-01-22</v>
          </cell>
          <cell r="I184" t="str">
            <v>岳阳县发到家商贸有限公司</v>
          </cell>
          <cell r="J184" t="str">
            <v>岳阳县荣家湾镇长丰路与城南路交叉口(亿丰时代广场二期1幢1楼1142铺)</v>
          </cell>
          <cell r="K184" t="str">
            <v>/</v>
          </cell>
          <cell r="L184" t="str">
            <v>/</v>
          </cell>
          <cell r="M184" t="str">
            <v>2026-01-23</v>
          </cell>
        </row>
        <row r="185">
          <cell r="C185" t="str">
            <v>DBJ26430600568931500ZX</v>
          </cell>
          <cell r="D185" t="str">
            <v>上海青（普通白菜）</v>
          </cell>
          <cell r="E185" t="str">
            <v>食用农产品</v>
          </cell>
          <cell r="F185" t="str">
            <v>/</v>
          </cell>
          <cell r="G185" t="str">
            <v>/</v>
          </cell>
          <cell r="H185" t="str">
            <v>2026-01-22</v>
          </cell>
          <cell r="I185" t="str">
            <v>岳阳县发到家商贸有限公司</v>
          </cell>
          <cell r="J185" t="str">
            <v>岳阳县荣家湾镇长丰路与城南路交叉口(亿丰时代广场二期1幢1楼1142铺)</v>
          </cell>
          <cell r="K185" t="str">
            <v>/</v>
          </cell>
          <cell r="L185" t="str">
            <v>/</v>
          </cell>
          <cell r="M185" t="str">
            <v>2026-01-23</v>
          </cell>
        </row>
        <row r="186">
          <cell r="C186" t="str">
            <v>DBJ26430600568931502ZX</v>
          </cell>
          <cell r="D186" t="str">
            <v>猪肉</v>
          </cell>
          <cell r="E186" t="str">
            <v>食用农产品</v>
          </cell>
          <cell r="F186" t="str">
            <v>/</v>
          </cell>
          <cell r="G186" t="str">
            <v>/</v>
          </cell>
          <cell r="H186" t="str">
            <v>2026-01-23</v>
          </cell>
          <cell r="I186" t="str">
            <v>岳阳县发到家商贸有限公司</v>
          </cell>
          <cell r="J186" t="str">
            <v>岳阳县荣家湾镇长丰路与城南路交叉口(亿丰时代广场二期1幢1楼1142铺)</v>
          </cell>
          <cell r="K186" t="str">
            <v>湖南颐丰食品有限公司</v>
          </cell>
          <cell r="L186" t="str">
            <v>湖南省益阳市资阳区湖南颐丰食品有限公司</v>
          </cell>
          <cell r="M186" t="str">
            <v>2026-01-23</v>
          </cell>
        </row>
        <row r="187">
          <cell r="C187" t="str">
            <v>DBJ26430600568931503ZX</v>
          </cell>
          <cell r="D187" t="str">
            <v>牛肉</v>
          </cell>
          <cell r="E187" t="str">
            <v>食用农产品</v>
          </cell>
          <cell r="F187" t="str">
            <v>/</v>
          </cell>
          <cell r="G187" t="str">
            <v>/</v>
          </cell>
          <cell r="H187" t="str">
            <v>2026-01-22</v>
          </cell>
          <cell r="I187" t="str">
            <v>岳阳县发到家商贸有限公司</v>
          </cell>
          <cell r="J187" t="str">
            <v>岳阳县荣家湾镇长丰路与城南路交叉口(亿丰时代广场二期1幢1楼1142铺)</v>
          </cell>
          <cell r="K187" t="str">
            <v>河南伊赛肉业有限公司</v>
          </cell>
          <cell r="L187" t="str">
            <v>经济技术开发区华芳路南侧008号</v>
          </cell>
          <cell r="M187" t="str">
            <v>2026-01-23</v>
          </cell>
        </row>
        <row r="188">
          <cell r="C188" t="str">
            <v>DBJ26430600568931505ZX</v>
          </cell>
          <cell r="D188" t="str">
            <v>黄鸭叫（淡水鱼）</v>
          </cell>
          <cell r="E188" t="str">
            <v>食用农产品</v>
          </cell>
          <cell r="F188" t="str">
            <v>/</v>
          </cell>
          <cell r="G188" t="str">
            <v>/</v>
          </cell>
          <cell r="H188" t="str">
            <v>2026-01-22</v>
          </cell>
          <cell r="I188" t="str">
            <v>岳阳县发到家商贸有限公司</v>
          </cell>
          <cell r="J188" t="str">
            <v>岳阳县荣家湾镇长丰路与城南路交叉口(亿丰时代广场二期1幢1楼1142铺)</v>
          </cell>
          <cell r="K188" t="str">
            <v>/</v>
          </cell>
          <cell r="L188" t="str">
            <v>/</v>
          </cell>
          <cell r="M188" t="str">
            <v>2026-01-23</v>
          </cell>
        </row>
        <row r="189">
          <cell r="C189" t="str">
            <v>DBJ26430600568931508ZX</v>
          </cell>
          <cell r="D189" t="str">
            <v>大鲈鱼（淡水鱼）</v>
          </cell>
          <cell r="E189" t="str">
            <v>食用农产品</v>
          </cell>
          <cell r="F189" t="str">
            <v>/</v>
          </cell>
          <cell r="G189" t="str">
            <v>/</v>
          </cell>
          <cell r="H189" t="str">
            <v>2026-01-22</v>
          </cell>
          <cell r="I189" t="str">
            <v>岳阳县发到家商贸有限公司</v>
          </cell>
          <cell r="J189" t="str">
            <v>岳阳县荣家湾镇长丰路与城南路交叉口(亿丰时代广场二期1幢1楼1142铺)</v>
          </cell>
          <cell r="K189" t="str">
            <v>/</v>
          </cell>
          <cell r="L189" t="str">
            <v>/</v>
          </cell>
          <cell r="M189" t="str">
            <v>2026-01-23</v>
          </cell>
        </row>
        <row r="190">
          <cell r="C190" t="str">
            <v>DBJ26430600568931509ZX</v>
          </cell>
          <cell r="D190" t="str">
            <v>油麦菜</v>
          </cell>
          <cell r="E190" t="str">
            <v>食用农产品</v>
          </cell>
          <cell r="F190" t="str">
            <v>/</v>
          </cell>
          <cell r="G190" t="str">
            <v>/</v>
          </cell>
          <cell r="H190" t="str">
            <v>2026-01-22</v>
          </cell>
          <cell r="I190" t="str">
            <v>岳阳县发到家商贸有限公司</v>
          </cell>
          <cell r="J190" t="str">
            <v>岳阳县荣家湾镇长丰路与城南路交叉口(亿丰时代广场二期1幢1楼1142铺)</v>
          </cell>
          <cell r="K190" t="str">
            <v>/</v>
          </cell>
          <cell r="L190" t="str">
            <v>/</v>
          </cell>
          <cell r="M190" t="str">
            <v>2026-01-23</v>
          </cell>
        </row>
        <row r="191">
          <cell r="C191" t="str">
            <v>DBJ26430600568931525ZX</v>
          </cell>
          <cell r="D191" t="str">
            <v>特摩谷柬埔寨香米（大米）</v>
          </cell>
          <cell r="E191" t="str">
            <v>粮食加工品</v>
          </cell>
          <cell r="F191" t="str">
            <v>特摩谷和图形</v>
          </cell>
          <cell r="G191" t="str">
            <v>10kg/袋</v>
          </cell>
          <cell r="H191" t="str">
            <v>2025-10-22</v>
          </cell>
          <cell r="I191" t="str">
            <v>华容县冠君酒店管理有限公司</v>
          </cell>
          <cell r="J191" t="str">
            <v>湖南省岳阳市华容县章华镇田家湖生态新区人民南路088号</v>
          </cell>
          <cell r="K191" t="str">
            <v>湖南盛满香粮油有限公司</v>
          </cell>
          <cell r="L191" t="str">
            <v>湖南省岳阳市临湘市马安村肖黄片组</v>
          </cell>
          <cell r="M191" t="str">
            <v>2026-01-26</v>
          </cell>
        </row>
        <row r="192">
          <cell r="C192" t="str">
            <v>DBJ26430600568931526ZX</v>
          </cell>
          <cell r="D192" t="str">
            <v>龙口粉丝</v>
          </cell>
          <cell r="E192" t="str">
            <v>淀粉及淀粉制品</v>
          </cell>
          <cell r="F192" t="str">
            <v>潤龍和图形</v>
          </cell>
          <cell r="G192" t="str">
            <v>500克/袋</v>
          </cell>
          <cell r="H192" t="str">
            <v>2025-11-03</v>
          </cell>
          <cell r="I192" t="str">
            <v>华容县冠君酒店管理有限公司</v>
          </cell>
          <cell r="J192" t="str">
            <v>湖南省岳阳市华容县章华镇田家湖生态新区人民南路088号</v>
          </cell>
          <cell r="K192" t="str">
            <v>招远市宏润食品有限公司</v>
          </cell>
          <cell r="L192" t="str">
            <v>招远市玲珑镇沟上</v>
          </cell>
          <cell r="M192" t="str">
            <v>2026-01-26</v>
          </cell>
        </row>
        <row r="193">
          <cell r="C193" t="str">
            <v>DBJ26430600568931527ZX</v>
          </cell>
          <cell r="D193" t="str">
            <v>重庆火锅精品底料</v>
          </cell>
          <cell r="E193" t="str">
            <v>调味品</v>
          </cell>
          <cell r="F193" t="str">
            <v>三佳sanjia和图形</v>
          </cell>
          <cell r="G193" t="str">
            <v>300克/袋</v>
          </cell>
          <cell r="H193" t="str">
            <v>2025-05-23</v>
          </cell>
          <cell r="I193" t="str">
            <v>华容县冠君酒店管理有限公司</v>
          </cell>
          <cell r="J193" t="str">
            <v>湖南省岳阳市华容县章华镇田家湖生态新区人民南路088号</v>
          </cell>
          <cell r="K193" t="str">
            <v>重庆三五世全食品有限公司</v>
          </cell>
          <cell r="L193" t="str">
            <v>重庆市九龙坡区福园路1号</v>
          </cell>
          <cell r="M193" t="str">
            <v>2026-01-26</v>
          </cell>
        </row>
        <row r="194">
          <cell r="C194" t="str">
            <v>DBJ26430600568931528ZX</v>
          </cell>
          <cell r="D194" t="str">
            <v>鸡蛋</v>
          </cell>
          <cell r="E194" t="str">
            <v>食用农产品</v>
          </cell>
          <cell r="F194" t="str">
            <v>/</v>
          </cell>
          <cell r="G194" t="str">
            <v>/</v>
          </cell>
          <cell r="H194" t="str">
            <v>2026-01-20</v>
          </cell>
          <cell r="I194" t="str">
            <v>华容县冠君酒店管理有限公司</v>
          </cell>
          <cell r="J194" t="str">
            <v>湖南省岳阳市华容县章华镇田家湖生态新区人民南路088号</v>
          </cell>
          <cell r="K194" t="str">
            <v>/</v>
          </cell>
          <cell r="L194" t="str">
            <v>/</v>
          </cell>
          <cell r="M194" t="str">
            <v>2026-01-26</v>
          </cell>
        </row>
        <row r="195">
          <cell r="C195" t="str">
            <v>DBJ26430600568931529ZX</v>
          </cell>
          <cell r="D195" t="str">
            <v>生姜</v>
          </cell>
          <cell r="E195" t="str">
            <v>食用农产品</v>
          </cell>
          <cell r="F195" t="str">
            <v>/</v>
          </cell>
          <cell r="G195" t="str">
            <v>/</v>
          </cell>
          <cell r="H195" t="str">
            <v>2026-01-25</v>
          </cell>
          <cell r="I195" t="str">
            <v>华容县冠君酒店管理有限公司</v>
          </cell>
          <cell r="J195" t="str">
            <v>湖南省岳阳市华容县章华镇田家湖生态新区人民南路088号</v>
          </cell>
          <cell r="K195" t="str">
            <v>/</v>
          </cell>
          <cell r="L195" t="str">
            <v>/</v>
          </cell>
          <cell r="M195" t="str">
            <v>2026-01-26</v>
          </cell>
        </row>
        <row r="196">
          <cell r="C196" t="str">
            <v>DBJ26430600568931562ZX</v>
          </cell>
          <cell r="D196" t="str">
            <v>泰香米（大米）</v>
          </cell>
          <cell r="E196" t="str">
            <v>粮食加工品</v>
          </cell>
          <cell r="F196" t="str">
            <v>荆襄九郡和图形</v>
          </cell>
          <cell r="G196" t="str">
            <v>10kg/袋</v>
          </cell>
          <cell r="H196" t="str">
            <v>2026-01-10</v>
          </cell>
          <cell r="I196" t="str">
            <v>华容县一品蓉和宴会厅</v>
          </cell>
          <cell r="J196" t="str">
            <v>湖南省岳阳市华容县章华镇沿河北路012号二楼</v>
          </cell>
          <cell r="K196" t="str">
            <v>湖北荆襄九郡米业股份有限公司</v>
          </cell>
          <cell r="L196" t="str">
            <v>湖北省荆州市石首市高陵镇杨浦路190号</v>
          </cell>
          <cell r="M196" t="str">
            <v>2026-01-26</v>
          </cell>
        </row>
        <row r="197">
          <cell r="C197" t="str">
            <v>DBJ26430600568931563ZX</v>
          </cell>
          <cell r="D197" t="str">
            <v>山药</v>
          </cell>
          <cell r="E197" t="str">
            <v>食用农产品</v>
          </cell>
          <cell r="F197" t="str">
            <v>/</v>
          </cell>
          <cell r="G197" t="str">
            <v>/</v>
          </cell>
          <cell r="H197" t="str">
            <v>2026-01-25</v>
          </cell>
          <cell r="I197" t="str">
            <v>华容县一品蓉和宴会厅</v>
          </cell>
          <cell r="J197" t="str">
            <v>湖南省岳阳市华容县章华镇沿河北路012号二楼</v>
          </cell>
          <cell r="K197" t="str">
            <v>/</v>
          </cell>
          <cell r="L197" t="str">
            <v>/</v>
          </cell>
          <cell r="M197" t="str">
            <v>2026-01-26</v>
          </cell>
        </row>
        <row r="198">
          <cell r="C198" t="str">
            <v>DBJ26430600568931564ZX</v>
          </cell>
          <cell r="D198" t="str">
            <v>上海青（普通白菜）</v>
          </cell>
          <cell r="E198" t="str">
            <v>食用农产品</v>
          </cell>
          <cell r="F198" t="str">
            <v>/</v>
          </cell>
          <cell r="G198" t="str">
            <v>/</v>
          </cell>
          <cell r="H198" t="str">
            <v>2026-01-25</v>
          </cell>
          <cell r="I198" t="str">
            <v>华容县一品蓉和宴会厅</v>
          </cell>
          <cell r="J198" t="str">
            <v>湖南省岳阳市华容县章华镇沿河北路012号二楼</v>
          </cell>
          <cell r="K198" t="str">
            <v>/</v>
          </cell>
          <cell r="L198" t="str">
            <v>/</v>
          </cell>
          <cell r="M198" t="str">
            <v>2026-01-26</v>
          </cell>
        </row>
        <row r="199">
          <cell r="C199" t="str">
            <v>DBJ26430600568931565ZX</v>
          </cell>
          <cell r="D199" t="str">
            <v>猪肉</v>
          </cell>
          <cell r="E199" t="str">
            <v>食用农产品</v>
          </cell>
          <cell r="F199" t="str">
            <v>/</v>
          </cell>
          <cell r="G199" t="str">
            <v>/</v>
          </cell>
          <cell r="H199" t="str">
            <v>2026-01-26</v>
          </cell>
          <cell r="I199" t="str">
            <v>华容县一品蓉和宴会厅</v>
          </cell>
          <cell r="J199" t="str">
            <v>湖南省岳阳市华容县章华镇沿河北路012号二楼</v>
          </cell>
          <cell r="K199" t="str">
            <v>华容县惠民食品有限公司</v>
          </cell>
          <cell r="L199" t="str">
            <v>湖南省岳阳市华容县华容县惠民食品有限公司</v>
          </cell>
          <cell r="M199" t="str">
            <v>2026-01-26</v>
          </cell>
        </row>
        <row r="200">
          <cell r="C200" t="str">
            <v>DBJ26430600568931576ZX</v>
          </cell>
          <cell r="D200" t="str">
            <v>鸡蛋</v>
          </cell>
          <cell r="E200" t="str">
            <v>食用农产品</v>
          </cell>
          <cell r="F200" t="str">
            <v>/</v>
          </cell>
          <cell r="G200" t="str">
            <v>/</v>
          </cell>
          <cell r="H200" t="str">
            <v>2026-01-26</v>
          </cell>
          <cell r="I200" t="str">
            <v>华容县宏发食府</v>
          </cell>
          <cell r="J200" t="str">
            <v>湖南省岳阳市华容县章华镇港东北路002号</v>
          </cell>
          <cell r="K200" t="str">
            <v>/</v>
          </cell>
          <cell r="L200" t="str">
            <v>/</v>
          </cell>
          <cell r="M200" t="str">
            <v>2026-01-26</v>
          </cell>
        </row>
        <row r="201">
          <cell r="C201" t="str">
            <v>DBJ26430600568931577ZX</v>
          </cell>
          <cell r="D201" t="str">
            <v>鲫鱼（淡水鱼）</v>
          </cell>
          <cell r="E201" t="str">
            <v>食用农产品</v>
          </cell>
          <cell r="F201" t="str">
            <v>/</v>
          </cell>
          <cell r="G201" t="str">
            <v>/</v>
          </cell>
          <cell r="H201" t="str">
            <v>2026-01-26</v>
          </cell>
          <cell r="I201" t="str">
            <v>华容县宏发食府</v>
          </cell>
          <cell r="J201" t="str">
            <v>湖南省岳阳市华容县章华镇港东北路002号</v>
          </cell>
          <cell r="K201" t="str">
            <v>/</v>
          </cell>
          <cell r="L201" t="str">
            <v>/</v>
          </cell>
          <cell r="M201" t="str">
            <v>2026-01-26</v>
          </cell>
        </row>
        <row r="202">
          <cell r="C202" t="str">
            <v>DBJ26430600568931579ZX</v>
          </cell>
          <cell r="D202" t="str">
            <v>小青辣椒（辣椒）</v>
          </cell>
          <cell r="E202" t="str">
            <v>食用农产品</v>
          </cell>
          <cell r="F202" t="str">
            <v>/</v>
          </cell>
          <cell r="G202" t="str">
            <v>/</v>
          </cell>
          <cell r="H202" t="str">
            <v>2026-01-26</v>
          </cell>
          <cell r="I202" t="str">
            <v>华容县宏发食府</v>
          </cell>
          <cell r="J202" t="str">
            <v>湖南省岳阳市华容县章华镇港东北路002号</v>
          </cell>
          <cell r="K202" t="str">
            <v>/</v>
          </cell>
          <cell r="L202" t="str">
            <v>/</v>
          </cell>
          <cell r="M202" t="str">
            <v>2026-01-26</v>
          </cell>
        </row>
        <row r="203">
          <cell r="C203" t="str">
            <v>DBJ26430600568931580ZX</v>
          </cell>
          <cell r="D203" t="str">
            <v>麻鲢（淡水鱼）</v>
          </cell>
          <cell r="E203" t="str">
            <v>食用农产品</v>
          </cell>
          <cell r="F203" t="str">
            <v>/</v>
          </cell>
          <cell r="G203" t="str">
            <v>/</v>
          </cell>
          <cell r="H203" t="str">
            <v>2026-01-26</v>
          </cell>
          <cell r="I203" t="str">
            <v>华容县宏发食府</v>
          </cell>
          <cell r="J203" t="str">
            <v>湖南省岳阳市华容县章华镇港东北路002号</v>
          </cell>
          <cell r="K203" t="str">
            <v>/</v>
          </cell>
          <cell r="L203" t="str">
            <v>/</v>
          </cell>
          <cell r="M203" t="str">
            <v>2026-01-26</v>
          </cell>
        </row>
        <row r="204">
          <cell r="C204" t="str">
            <v>DBJ26430600568931581ZX</v>
          </cell>
          <cell r="D204" t="str">
            <v>禹山红花香米（大米）</v>
          </cell>
          <cell r="E204" t="str">
            <v>粮食加工品</v>
          </cell>
          <cell r="F204" t="str">
            <v>禹山红花香和图形</v>
          </cell>
          <cell r="G204" t="str">
            <v>15kg/袋</v>
          </cell>
          <cell r="H204" t="str">
            <v>2026-01-04</v>
          </cell>
          <cell r="I204" t="str">
            <v>华容县宏发食府</v>
          </cell>
          <cell r="J204" t="str">
            <v>湖南省岳阳市华容县章华镇港东北路002号</v>
          </cell>
          <cell r="K204" t="str">
            <v>湖南禹农云耕生态农业有限公司</v>
          </cell>
          <cell r="L204" t="str">
            <v>湖南省岳阳市华容县禹山镇终南村</v>
          </cell>
          <cell r="M204" t="str">
            <v>2026-01-26</v>
          </cell>
        </row>
        <row r="205">
          <cell r="C205" t="str">
            <v>DBJ26430600568931607ZX</v>
          </cell>
          <cell r="D205" t="str">
            <v>大白菜</v>
          </cell>
          <cell r="E205" t="str">
            <v>食用农产品</v>
          </cell>
          <cell r="F205" t="str">
            <v>/</v>
          </cell>
          <cell r="G205" t="str">
            <v>/</v>
          </cell>
          <cell r="H205" t="str">
            <v>2026-01-26</v>
          </cell>
          <cell r="I205" t="str">
            <v>华容县怡诚大酒店有限公司</v>
          </cell>
          <cell r="J205" t="str">
            <v>湖南省岳阳市华容县章华镇状元湖西路康桥兰庭B区4栋</v>
          </cell>
          <cell r="K205" t="str">
            <v>/</v>
          </cell>
          <cell r="L205" t="str">
            <v>/</v>
          </cell>
          <cell r="M205" t="str">
            <v>2026-01-27</v>
          </cell>
        </row>
        <row r="206">
          <cell r="C206" t="str">
            <v>DBJ26430600568931609ZX</v>
          </cell>
          <cell r="D206" t="str">
            <v>茄子</v>
          </cell>
          <cell r="E206" t="str">
            <v>食用农产品</v>
          </cell>
          <cell r="F206" t="str">
            <v>/</v>
          </cell>
          <cell r="G206" t="str">
            <v>/</v>
          </cell>
          <cell r="H206" t="str">
            <v>2026-01-27</v>
          </cell>
          <cell r="I206" t="str">
            <v>华容县怡诚大酒店有限公司</v>
          </cell>
          <cell r="J206" t="str">
            <v>湖南省岳阳市华容县章华镇状元湖西路康桥兰庭B区4栋</v>
          </cell>
          <cell r="K206" t="str">
            <v>/</v>
          </cell>
          <cell r="L206" t="str">
            <v>/</v>
          </cell>
          <cell r="M206" t="str">
            <v>2026-01-27</v>
          </cell>
        </row>
        <row r="207">
          <cell r="C207" t="str">
            <v>DBJ26430600568931610ZX</v>
          </cell>
          <cell r="D207" t="str">
            <v>螺丝线椒（辣椒）</v>
          </cell>
          <cell r="E207" t="str">
            <v>食用农产品</v>
          </cell>
          <cell r="F207" t="str">
            <v>/</v>
          </cell>
          <cell r="G207" t="str">
            <v>/</v>
          </cell>
          <cell r="H207" t="str">
            <v>2026-01-23</v>
          </cell>
          <cell r="I207" t="str">
            <v>华容县怡诚大酒店有限公司</v>
          </cell>
          <cell r="J207" t="str">
            <v>湖南省岳阳市华容县章华镇状元湖西路康桥兰庭B区4栋</v>
          </cell>
          <cell r="K207" t="str">
            <v>/</v>
          </cell>
          <cell r="L207" t="str">
            <v>/</v>
          </cell>
          <cell r="M207" t="str">
            <v>2026-01-27</v>
          </cell>
        </row>
        <row r="208">
          <cell r="C208" t="str">
            <v>DBJ26430600568931611ZX</v>
          </cell>
          <cell r="D208" t="str">
            <v>茉莉青提味果冻</v>
          </cell>
          <cell r="E208" t="str">
            <v>糖果制品</v>
          </cell>
          <cell r="F208" t="str">
            <v>萌小親 MENGXIAOQIN</v>
          </cell>
          <cell r="G208" t="str">
            <v>计量称重</v>
          </cell>
          <cell r="H208" t="str">
            <v>2025-12-10</v>
          </cell>
          <cell r="I208" t="str">
            <v>华容县好想来新民食品店（个体工商户）</v>
          </cell>
          <cell r="J208" t="str">
            <v>湖南省岳阳市华容县田家湖生态新区华鲇路006号</v>
          </cell>
          <cell r="K208" t="str">
            <v>福建省辉达食品有限公司</v>
          </cell>
          <cell r="L208" t="str">
            <v>福建省漳州高新区颜厝镇新社农场239号</v>
          </cell>
          <cell r="M208" t="str">
            <v>2026-01-27</v>
          </cell>
        </row>
        <row r="209">
          <cell r="C209" t="str">
            <v>DBJ26430600568931612ZX</v>
          </cell>
          <cell r="D209" t="str">
            <v>吸的果冻（草莓味）</v>
          </cell>
          <cell r="E209" t="str">
            <v>糖果制品</v>
          </cell>
          <cell r="F209" t="str">
            <v>快乐芽和图形</v>
          </cell>
          <cell r="G209" t="str">
            <v>计量称重</v>
          </cell>
          <cell r="H209" t="str">
            <v>2026-01-09</v>
          </cell>
          <cell r="I209" t="str">
            <v>华容县好想来新民食品店（个体工商户）</v>
          </cell>
          <cell r="J209" t="str">
            <v>湖南省岳阳市华容县田家湖生态新区华鲇路006号</v>
          </cell>
          <cell r="K209" t="str">
            <v>江西养乐星生物科技有限公司</v>
          </cell>
          <cell r="L209" t="str">
            <v>江西省抚州市东乡区经济开发区国科科技产业园</v>
          </cell>
          <cell r="M209" t="str">
            <v>2026-01-27</v>
          </cell>
        </row>
        <row r="210">
          <cell r="C210" t="str">
            <v>DBJ26430600568931613ZX</v>
          </cell>
          <cell r="D210" t="str">
            <v>荔枝果冻（果冻）</v>
          </cell>
          <cell r="E210" t="str">
            <v>糖果制品</v>
          </cell>
          <cell r="F210" t="str">
            <v>蜡笔小新和图形</v>
          </cell>
          <cell r="G210" t="str">
            <v>计量称重</v>
          </cell>
          <cell r="H210" t="str">
            <v>2025-12-24</v>
          </cell>
          <cell r="I210" t="str">
            <v>华容县好想来新民食品店（个体工商户）</v>
          </cell>
          <cell r="J210" t="str">
            <v>湖南省岳阳市华容县田家湖生态新区华鲇路006号</v>
          </cell>
          <cell r="K210" t="str">
            <v>蜡笔小新（福建）食品工业有限公司</v>
          </cell>
          <cell r="L210" t="str">
            <v>福建省晋江市五里工业园区灵石路9号</v>
          </cell>
          <cell r="M210" t="str">
            <v>2026-01-27</v>
          </cell>
        </row>
        <row r="211">
          <cell r="C211" t="str">
            <v>DBJ26430600568931614ZX</v>
          </cell>
          <cell r="D211" t="str">
            <v>打手瓜子（炒货）</v>
          </cell>
          <cell r="E211" t="str">
            <v>炒货食品及坚果制品</v>
          </cell>
          <cell r="F211" t="str">
            <v>童年记和图形</v>
          </cell>
          <cell r="G211" t="str">
            <v>500g/袋</v>
          </cell>
          <cell r="H211" t="str">
            <v>2026-01-02</v>
          </cell>
          <cell r="I211" t="str">
            <v>华容县好想来新民食品店（个体工商户）</v>
          </cell>
          <cell r="J211" t="str">
            <v>湖南省岳阳市华容县田家湖生态新区华鲇路006号</v>
          </cell>
          <cell r="K211" t="str">
            <v>湖南童年记食品科技有限公司</v>
          </cell>
          <cell r="L211" t="str">
            <v>湖南省长沙市长沙县榔梨街道榔梨工业园梨江大道18号</v>
          </cell>
          <cell r="M211" t="str">
            <v>2026-01-27</v>
          </cell>
        </row>
        <row r="212">
          <cell r="C212" t="str">
            <v>DBJ26430600568931615ZX</v>
          </cell>
          <cell r="D212" t="str">
            <v>原味葵花籽（炒货）</v>
          </cell>
          <cell r="E212" t="str">
            <v>炒货食品及坚果制品</v>
          </cell>
          <cell r="F212" t="str">
            <v>/</v>
          </cell>
          <cell r="G212" t="str">
            <v>400g/袋</v>
          </cell>
          <cell r="H212" t="str">
            <v>2026-01-19</v>
          </cell>
          <cell r="I212" t="str">
            <v>华容县好想来新民食品店（个体工商户）</v>
          </cell>
          <cell r="J212" t="str">
            <v>湖南省岳阳市华容县田家湖生态新区华鲇路006号</v>
          </cell>
          <cell r="K212" t="str">
            <v>安徽长香食品科技有限公司</v>
          </cell>
          <cell r="L212" t="str">
            <v>亳州市涡阳县经济开发区世纪大道与创业路交叉口西300米</v>
          </cell>
          <cell r="M212" t="str">
            <v>2026-01-27</v>
          </cell>
        </row>
        <row r="213">
          <cell r="C213" t="str">
            <v>DBJ26430600568931616ZX</v>
          </cell>
          <cell r="D213" t="str">
            <v>脱油花生（五香味）（炒货）</v>
          </cell>
          <cell r="E213" t="str">
            <v>炒货食品及坚果制品</v>
          </cell>
          <cell r="F213" t="str">
            <v>永信和图形</v>
          </cell>
          <cell r="G213" t="str">
            <v>计量称重</v>
          </cell>
          <cell r="H213" t="str">
            <v>2025-12-25</v>
          </cell>
          <cell r="I213" t="str">
            <v>华容县好想来新民食品店（个体工商户）</v>
          </cell>
          <cell r="J213" t="str">
            <v>湖南省岳阳市华容县田家湖生态新区华鲇路006号</v>
          </cell>
          <cell r="K213" t="str">
            <v>湖北永信食品有限公司</v>
          </cell>
          <cell r="L213" t="str">
            <v>湖北省黄冈市团风县城南工业园临江二路南</v>
          </cell>
          <cell r="M213" t="str">
            <v>2026-01-27</v>
          </cell>
        </row>
        <row r="214">
          <cell r="C214" t="str">
            <v>DBJ26430600568931617ZX</v>
          </cell>
          <cell r="D214" t="str">
            <v>兰花豆（牛排味）（炒货食品及坚果制品）</v>
          </cell>
          <cell r="E214" t="str">
            <v>炒货食品及坚果制品</v>
          </cell>
          <cell r="F214" t="str">
            <v>苏太太和图形</v>
          </cell>
          <cell r="G214" t="str">
            <v>包装称重</v>
          </cell>
          <cell r="H214" t="str">
            <v>2025-12-28</v>
          </cell>
          <cell r="I214" t="str">
            <v>华容县好想来新民食品店（个体工商户）</v>
          </cell>
          <cell r="J214" t="str">
            <v>湖南省岳阳市华容县田家湖生态新区华鲇路006号</v>
          </cell>
          <cell r="K214" t="str">
            <v>安徽苏太太食品有限公司</v>
          </cell>
          <cell r="L214" t="str">
            <v>安徽省淮北市相山区凤凰山经济开发区仪凤路交叉口西侧</v>
          </cell>
          <cell r="M214" t="str">
            <v>2026-01-27</v>
          </cell>
        </row>
        <row r="215">
          <cell r="C215" t="str">
            <v>DBJ26430600568931618ZX</v>
          </cell>
          <cell r="D215" t="str">
            <v>爆嫩豆干（醇香麻酱味）</v>
          </cell>
          <cell r="E215" t="str">
            <v>豆制品</v>
          </cell>
          <cell r="F215" t="str">
            <v>劲仔和图形</v>
          </cell>
          <cell r="G215" t="str">
            <v>散装称重</v>
          </cell>
          <cell r="H215" t="str">
            <v>2025-11-25</v>
          </cell>
          <cell r="I215" t="str">
            <v>华容县好想来新民食品店（个体工商户）</v>
          </cell>
          <cell r="J215" t="str">
            <v>湖南省岳阳市华容县田家湖生态新区华鲇路006号</v>
          </cell>
          <cell r="K215" t="str">
            <v>劲仔食品集团股份有限公司</v>
          </cell>
          <cell r="L215" t="str">
            <v>湖南省岳阳市经济技术开发区康王工业园白石岭南路</v>
          </cell>
          <cell r="M215" t="str">
            <v>2026-01-27</v>
          </cell>
        </row>
        <row r="216">
          <cell r="C216" t="str">
            <v>DBJ26430600568931619ZX</v>
          </cell>
          <cell r="D216" t="str">
            <v>爆汁豆干（香辣味）（非发酵豆制品）</v>
          </cell>
          <cell r="E216" t="str">
            <v>豆制品</v>
          </cell>
          <cell r="F216" t="str">
            <v>巧大娘和图形</v>
          </cell>
          <cell r="G216" t="str">
            <v>计量称重</v>
          </cell>
          <cell r="H216" t="str">
            <v>2025-12-26</v>
          </cell>
          <cell r="I216" t="str">
            <v>华容县好想来新民食品店（个体工商户）</v>
          </cell>
          <cell r="J216" t="str">
            <v>湖南省岳阳市华容县田家湖生态新区华鲇路006号</v>
          </cell>
          <cell r="K216" t="str">
            <v>湖南巧大娘食品有限公司</v>
          </cell>
          <cell r="L216" t="str">
            <v>湖南省邵阳市邵东市黑田铺镇齐合居委会三组</v>
          </cell>
          <cell r="M216" t="str">
            <v>2026-01-27</v>
          </cell>
        </row>
        <row r="217">
          <cell r="C217" t="str">
            <v>DBJ26430600568931641ZX</v>
          </cell>
          <cell r="D217" t="str">
            <v>猪肉</v>
          </cell>
          <cell r="E217" t="str">
            <v>食用农产品</v>
          </cell>
          <cell r="F217" t="str">
            <v>/</v>
          </cell>
          <cell r="G217" t="str">
            <v>/</v>
          </cell>
          <cell r="H217" t="str">
            <v>2026-01-25</v>
          </cell>
          <cell r="I217" t="str">
            <v>华容县状元酒店管理有限公司</v>
          </cell>
          <cell r="J217" t="str">
            <v>湖南省岳阳市华容县章华镇华容大道东路171号</v>
          </cell>
          <cell r="K217" t="str">
            <v>华容县惠民食品有限公司</v>
          </cell>
          <cell r="L217" t="str">
            <v>湖南省岳阳市华容县惠民食品有限公司</v>
          </cell>
          <cell r="M217" t="str">
            <v>2026-01-27</v>
          </cell>
        </row>
        <row r="218">
          <cell r="C218" t="str">
            <v>DBJ26430600568931642ZX</v>
          </cell>
          <cell r="D218" t="str">
            <v>再生稻（大米）</v>
          </cell>
          <cell r="E218" t="str">
            <v>粮食加工品</v>
          </cell>
          <cell r="F218" t="str">
            <v>/</v>
          </cell>
          <cell r="G218" t="str">
            <v>10kg/袋</v>
          </cell>
          <cell r="H218" t="str">
            <v>2026-01-14</v>
          </cell>
          <cell r="I218" t="str">
            <v>华容县状元酒店管理有限公司</v>
          </cell>
          <cell r="J218" t="str">
            <v>湖南省岳阳市华容县章华镇华容大道东路171号</v>
          </cell>
          <cell r="K218" t="str">
            <v>湖南华容县万庾镇吴家桥精米厂</v>
          </cell>
          <cell r="L218" t="str">
            <v>华容县万庾镇</v>
          </cell>
          <cell r="M218" t="str">
            <v>2026-01-27</v>
          </cell>
        </row>
        <row r="219">
          <cell r="C219" t="str">
            <v>DBJ26430600568931658ZX</v>
          </cell>
          <cell r="D219" t="str">
            <v>御品贡米（大米）</v>
          </cell>
          <cell r="E219" t="str">
            <v>粮食加工品</v>
          </cell>
          <cell r="F219" t="str">
            <v>金满田和图形</v>
          </cell>
          <cell r="G219" t="str">
            <v>10kg/袋</v>
          </cell>
          <cell r="H219" t="str">
            <v>2025-12-27</v>
          </cell>
          <cell r="I219" t="str">
            <v>华容县茉莉花大酒店</v>
          </cell>
          <cell r="J219" t="str">
            <v>湖南省岳阳市华容县章华镇迎宾北路109号</v>
          </cell>
          <cell r="K219" t="str">
            <v>湖南省湘谷米业有限公司</v>
          </cell>
          <cell r="L219" t="str">
            <v>岳阳市岳阳楼区郭镇乡枣树村</v>
          </cell>
          <cell r="M219" t="str">
            <v>2026-01-27</v>
          </cell>
        </row>
        <row r="220">
          <cell r="C220" t="str">
            <v>DBJ26430600568931659ZX</v>
          </cell>
          <cell r="D220" t="str">
            <v>大米</v>
          </cell>
          <cell r="E220" t="str">
            <v>粮食加工品</v>
          </cell>
          <cell r="F220" t="str">
            <v>/</v>
          </cell>
          <cell r="G220" t="str">
            <v>25kg/袋</v>
          </cell>
          <cell r="H220" t="str">
            <v>2025-10-11</v>
          </cell>
          <cell r="I220" t="str">
            <v>华容县茉莉花大酒店</v>
          </cell>
          <cell r="J220" t="str">
            <v>湖南省岳阳市华容县章华镇迎宾北路109号</v>
          </cell>
          <cell r="K220" t="str">
            <v>五常市享口福米业有限公司</v>
          </cell>
          <cell r="L220" t="str">
            <v>黑龙江省哈尔滨市五常市山河镇太平山村</v>
          </cell>
          <cell r="M220" t="str">
            <v>2026-01-27</v>
          </cell>
        </row>
        <row r="221">
          <cell r="C221" t="str">
            <v>DBJ26430600568931660ZX</v>
          </cell>
          <cell r="D221" t="str">
            <v>猪肉</v>
          </cell>
          <cell r="E221" t="str">
            <v>食用农产品</v>
          </cell>
          <cell r="F221" t="str">
            <v>/</v>
          </cell>
          <cell r="G221" t="str">
            <v>/</v>
          </cell>
          <cell r="H221" t="str">
            <v>2026-01-27</v>
          </cell>
          <cell r="I221" t="str">
            <v>华容县茉莉花大酒店</v>
          </cell>
          <cell r="J221" t="str">
            <v>湖南省岳阳市华容县章华镇迎宾北路109号</v>
          </cell>
          <cell r="K221" t="str">
            <v>华容县惠民食品有限公司</v>
          </cell>
          <cell r="L221" t="str">
            <v>湖南省岳阳市华容县惠民食品有限公司</v>
          </cell>
          <cell r="M221" t="str">
            <v>2026-01-27</v>
          </cell>
        </row>
        <row r="222">
          <cell r="C222" t="str">
            <v>DBJ26430600568931661ZX</v>
          </cell>
          <cell r="D222" t="str">
            <v>螺丝椒（辣椒）</v>
          </cell>
          <cell r="E222" t="str">
            <v>食用农产品</v>
          </cell>
          <cell r="F222" t="str">
            <v>/</v>
          </cell>
          <cell r="G222" t="str">
            <v>/</v>
          </cell>
          <cell r="H222" t="str">
            <v>2026-01-26</v>
          </cell>
          <cell r="I222" t="str">
            <v>华容县茉莉花大酒店</v>
          </cell>
          <cell r="J222" t="str">
            <v>湖南省岳阳市华容县章华镇迎宾北路109号</v>
          </cell>
          <cell r="K222" t="str">
            <v>/</v>
          </cell>
          <cell r="L222" t="str">
            <v>/</v>
          </cell>
          <cell r="M222" t="str">
            <v>2026-01-27</v>
          </cell>
        </row>
        <row r="223">
          <cell r="C223" t="str">
            <v>DBJ26430600568931662ZX</v>
          </cell>
          <cell r="D223" t="str">
            <v>生姜</v>
          </cell>
          <cell r="E223" t="str">
            <v>食用农产品</v>
          </cell>
          <cell r="F223" t="str">
            <v>/</v>
          </cell>
          <cell r="G223" t="str">
            <v>/</v>
          </cell>
          <cell r="H223" t="str">
            <v>2026-01-19</v>
          </cell>
          <cell r="I223" t="str">
            <v>华容县茉莉花大酒店</v>
          </cell>
          <cell r="J223" t="str">
            <v>湖南省岳阳市华容县章华镇迎宾北路109号</v>
          </cell>
          <cell r="K223" t="str">
            <v>/</v>
          </cell>
          <cell r="L223" t="str">
            <v>/</v>
          </cell>
          <cell r="M223" t="str">
            <v>2026-01-27</v>
          </cell>
        </row>
        <row r="224">
          <cell r="C224" t="str">
            <v>DBJ26430600568931709ZX</v>
          </cell>
          <cell r="D224" t="str">
            <v>优选黄花香粘米（籼米）（大米）</v>
          </cell>
          <cell r="E224" t="str">
            <v>粮食加工品</v>
          </cell>
          <cell r="F224" t="str">
            <v>/</v>
          </cell>
          <cell r="G224" t="str">
            <v>10千克/袋</v>
          </cell>
          <cell r="H224" t="str">
            <v>2025-11-22</v>
          </cell>
          <cell r="I224" t="str">
            <v>临湘市好优惠购物广场有限公司</v>
          </cell>
          <cell r="J224" t="str">
            <v>湖南省岳阳市临湘市五里街道办事处长安东路119号</v>
          </cell>
          <cell r="K224" t="str">
            <v>益海嘉里（湖南）粮油食品有限公司</v>
          </cell>
          <cell r="L224" t="str">
            <v>湖南省长沙市望城区铜官大道1号</v>
          </cell>
          <cell r="M224" t="str">
            <v>2026-01-28</v>
          </cell>
        </row>
        <row r="225">
          <cell r="C225" t="str">
            <v>DBJ26430600568931710ZX</v>
          </cell>
          <cell r="D225" t="str">
            <v>大米</v>
          </cell>
          <cell r="E225" t="str">
            <v>粮食加工品</v>
          </cell>
          <cell r="F225" t="str">
            <v>/</v>
          </cell>
          <cell r="G225" t="str">
            <v>25kg/袋</v>
          </cell>
          <cell r="H225" t="str">
            <v>2025-10-27</v>
          </cell>
          <cell r="I225" t="str">
            <v>临湘市好优惠购物广场有限公司</v>
          </cell>
          <cell r="J225" t="str">
            <v>湖南省岳阳市临湘市五里街道办事处长安东路119号</v>
          </cell>
          <cell r="K225" t="str">
            <v>凤阳县总铺兄妹米厂</v>
          </cell>
          <cell r="L225" t="str">
            <v>安徽省滁州市凤阳县总铺镇山北吴村</v>
          </cell>
          <cell r="M225" t="str">
            <v>2026-01-28</v>
          </cell>
        </row>
        <row r="226">
          <cell r="C226" t="str">
            <v>DBJ26430600568931711ZX</v>
          </cell>
          <cell r="D226" t="str">
            <v>非转基因醇香菜籽油</v>
          </cell>
          <cell r="E226" t="str">
            <v>食用油、油脂及其制品</v>
          </cell>
          <cell r="F226" t="str">
            <v>盈成和图形</v>
          </cell>
          <cell r="G226" t="str">
            <v>1.8L/瓶</v>
          </cell>
          <cell r="H226" t="str">
            <v>2025-01-22</v>
          </cell>
          <cell r="I226" t="str">
            <v>临湘市好优惠购物广场有限公司</v>
          </cell>
          <cell r="J226" t="str">
            <v>湖南省岳阳市临湘市五里街道办事处长安东路119号</v>
          </cell>
          <cell r="K226" t="str">
            <v>湖南鑫艾瑞粮油有限公司</v>
          </cell>
          <cell r="L226" t="str">
            <v>湖南省长沙市天心区黑石铺街道黑石村886号</v>
          </cell>
          <cell r="M226" t="str">
            <v>2026-01-28</v>
          </cell>
        </row>
        <row r="227">
          <cell r="C227" t="str">
            <v>DBJ26430600568931712ZX</v>
          </cell>
          <cell r="D227" t="str">
            <v>前腿肉（猪肉）</v>
          </cell>
          <cell r="E227" t="str">
            <v>食用农产品</v>
          </cell>
          <cell r="F227" t="str">
            <v>/</v>
          </cell>
          <cell r="G227" t="str">
            <v>/</v>
          </cell>
          <cell r="H227" t="str">
            <v>2026-01-28</v>
          </cell>
          <cell r="I227" t="str">
            <v>临湘市好优惠购物广场有限公司</v>
          </cell>
          <cell r="J227" t="str">
            <v>湖南省岳阳市临湘市五里街道办事处长安东路119号</v>
          </cell>
          <cell r="K227" t="str">
            <v>临湘市欣盛肉食品有限公司</v>
          </cell>
          <cell r="L227" t="str">
            <v>湖南省岳阳市临湘市临湘市欣盛肉食品有限公司</v>
          </cell>
          <cell r="M227" t="str">
            <v>2026-01-28</v>
          </cell>
        </row>
        <row r="228">
          <cell r="C228" t="str">
            <v>DBJ26430600568931713ZX</v>
          </cell>
          <cell r="D228" t="str">
            <v>精品香蕉</v>
          </cell>
          <cell r="E228" t="str">
            <v>食用农产品</v>
          </cell>
          <cell r="F228" t="str">
            <v>/</v>
          </cell>
          <cell r="G228" t="str">
            <v>/</v>
          </cell>
          <cell r="H228" t="str">
            <v>2026-01-26</v>
          </cell>
          <cell r="I228" t="str">
            <v>临湘市好优惠购物广场有限公司</v>
          </cell>
          <cell r="J228" t="str">
            <v>湖南省岳阳市临湘市五里街道办事处长安东路119号</v>
          </cell>
          <cell r="K228" t="str">
            <v>/</v>
          </cell>
          <cell r="L228" t="str">
            <v>/</v>
          </cell>
          <cell r="M228" t="str">
            <v>2026-01-28</v>
          </cell>
        </row>
        <row r="229">
          <cell r="C229" t="str">
            <v>DBJ26430600568931714ZX</v>
          </cell>
          <cell r="D229" t="str">
            <v>高山绿茶（茶叶）</v>
          </cell>
          <cell r="E229" t="str">
            <v>茶叶及相关制品</v>
          </cell>
          <cell r="F229" t="str">
            <v>妃情君山</v>
          </cell>
          <cell r="G229" t="str">
            <v>500g/袋</v>
          </cell>
          <cell r="H229" t="str">
            <v>2025-12-28</v>
          </cell>
          <cell r="I229" t="str">
            <v>临湘市好优惠购物广场有限公司</v>
          </cell>
          <cell r="J229" t="str">
            <v>湖南省岳阳市临湘市五里街道办事处长安东路119号</v>
          </cell>
          <cell r="K229" t="str">
            <v>湖南省岳阳市妃情君山茶业有限公司</v>
          </cell>
          <cell r="L229" t="str">
            <v>湖南省岳阳市岳阳楼区奇家岭学院路苍田村曾家组</v>
          </cell>
          <cell r="M229" t="str">
            <v>2026-01-28</v>
          </cell>
        </row>
        <row r="230">
          <cell r="C230" t="str">
            <v>DBJ26430600568931716ZX</v>
          </cell>
          <cell r="D230" t="str">
            <v>海南香蕉</v>
          </cell>
          <cell r="E230" t="str">
            <v>食用农产品</v>
          </cell>
          <cell r="F230" t="str">
            <v>/</v>
          </cell>
          <cell r="G230" t="str">
            <v>/</v>
          </cell>
          <cell r="H230" t="str">
            <v>2026-01-28</v>
          </cell>
          <cell r="I230" t="str">
            <v>湖南仟果菜农产品配送有限公司</v>
          </cell>
          <cell r="J230" t="str">
            <v>湖南省岳阳市临湘市五里牌街道城中南路4号一楼整层</v>
          </cell>
          <cell r="K230" t="str">
            <v>/</v>
          </cell>
          <cell r="L230" t="str">
            <v>/</v>
          </cell>
          <cell r="M230" t="str">
            <v>2026-01-28</v>
          </cell>
        </row>
        <row r="231">
          <cell r="C231" t="str">
            <v>DBJ26430600568931717ZX</v>
          </cell>
          <cell r="D231" t="str">
            <v>3号苹果</v>
          </cell>
          <cell r="E231" t="str">
            <v>食用农产品</v>
          </cell>
          <cell r="F231" t="str">
            <v>/</v>
          </cell>
          <cell r="G231" t="str">
            <v>/</v>
          </cell>
          <cell r="H231" t="str">
            <v>2026-01-28</v>
          </cell>
          <cell r="I231" t="str">
            <v>湖南仟果菜农产品配送有限公司</v>
          </cell>
          <cell r="J231" t="str">
            <v>湖南省岳阳市临湘市五里牌街道城中南路4号一楼整层</v>
          </cell>
          <cell r="K231" t="str">
            <v>/</v>
          </cell>
          <cell r="L231" t="str">
            <v>/</v>
          </cell>
          <cell r="M231" t="str">
            <v>2026-01-28</v>
          </cell>
        </row>
        <row r="232">
          <cell r="C232" t="str">
            <v>DBJ26430600568931718ZX</v>
          </cell>
          <cell r="D232" t="str">
            <v>牛蛙（其他水产品）</v>
          </cell>
          <cell r="E232" t="str">
            <v>食用农产品</v>
          </cell>
          <cell r="F232" t="str">
            <v>/</v>
          </cell>
          <cell r="G232" t="str">
            <v>/</v>
          </cell>
          <cell r="H232" t="str">
            <v>2026-01-27</v>
          </cell>
          <cell r="I232" t="str">
            <v>湖南仟果菜农产品配送有限公司</v>
          </cell>
          <cell r="J232" t="str">
            <v>湖南省岳阳市临湘市五里牌街道城中南路4号一楼整层</v>
          </cell>
          <cell r="K232" t="str">
            <v>/</v>
          </cell>
          <cell r="L232" t="str">
            <v>/</v>
          </cell>
          <cell r="M232" t="str">
            <v>2026-01-28</v>
          </cell>
        </row>
        <row r="233">
          <cell r="C233" t="str">
            <v>DBJ26430600568931719ZX</v>
          </cell>
          <cell r="D233" t="str">
            <v>鲫鱼（淡水鱼）</v>
          </cell>
          <cell r="E233" t="str">
            <v>食用农产品</v>
          </cell>
          <cell r="F233" t="str">
            <v>/</v>
          </cell>
          <cell r="G233" t="str">
            <v>/</v>
          </cell>
          <cell r="H233" t="str">
            <v>2026-01-27</v>
          </cell>
          <cell r="I233" t="str">
            <v>湖南仟果菜农产品配送有限公司</v>
          </cell>
          <cell r="J233" t="str">
            <v>湖南省岳阳市临湘市五里牌街道城中南路4号一楼整层</v>
          </cell>
          <cell r="K233" t="str">
            <v>/</v>
          </cell>
          <cell r="L233" t="str">
            <v>/</v>
          </cell>
          <cell r="M233" t="str">
            <v>2026-01-28</v>
          </cell>
        </row>
        <row r="234">
          <cell r="C234" t="str">
            <v>DBJ26430600568931720ZX</v>
          </cell>
          <cell r="D234" t="str">
            <v>鲈鱼（淡水鱼）</v>
          </cell>
          <cell r="E234" t="str">
            <v>食用农产品</v>
          </cell>
          <cell r="F234" t="str">
            <v>/</v>
          </cell>
          <cell r="G234" t="str">
            <v>/</v>
          </cell>
          <cell r="H234" t="str">
            <v>2026-01-27</v>
          </cell>
          <cell r="I234" t="str">
            <v>湖南仟果菜农产品配送有限公司</v>
          </cell>
          <cell r="J234" t="str">
            <v>湖南省岳阳市临湘市五里牌街道城中南路4号一楼整层</v>
          </cell>
          <cell r="K234" t="str">
            <v>/</v>
          </cell>
          <cell r="L234" t="str">
            <v>/</v>
          </cell>
          <cell r="M234" t="str">
            <v>2026-01-28</v>
          </cell>
        </row>
        <row r="235">
          <cell r="C235" t="str">
            <v>DBJ26430600568931721ZX</v>
          </cell>
          <cell r="D235" t="str">
            <v>草鱼（淡水鱼）</v>
          </cell>
          <cell r="E235" t="str">
            <v>食用农产品</v>
          </cell>
          <cell r="F235" t="str">
            <v>/</v>
          </cell>
          <cell r="G235" t="str">
            <v>/</v>
          </cell>
          <cell r="H235" t="str">
            <v>2026-01-27</v>
          </cell>
          <cell r="I235" t="str">
            <v>湖南仟果菜农产品配送有限公司</v>
          </cell>
          <cell r="J235" t="str">
            <v>湖南省岳阳市临湘市五里牌街道城中南路4号一楼整层</v>
          </cell>
          <cell r="K235" t="str">
            <v>/</v>
          </cell>
          <cell r="L235" t="str">
            <v>/</v>
          </cell>
          <cell r="M235" t="str">
            <v>2026-01-28</v>
          </cell>
        </row>
        <row r="236">
          <cell r="C236" t="str">
            <v>DBJ26430600568931722ZX</v>
          </cell>
          <cell r="D236" t="str">
            <v>麻鲢（淡水鱼）</v>
          </cell>
          <cell r="E236" t="str">
            <v>食用农产品</v>
          </cell>
          <cell r="F236" t="str">
            <v>/</v>
          </cell>
          <cell r="G236" t="str">
            <v>/</v>
          </cell>
          <cell r="H236" t="str">
            <v>2026-01-27</v>
          </cell>
          <cell r="I236" t="str">
            <v>湖南仟果菜农产品配送有限公司</v>
          </cell>
          <cell r="J236" t="str">
            <v>湖南省岳阳市临湘市五里牌街道城中南路4号一楼整层</v>
          </cell>
          <cell r="K236" t="str">
            <v>/</v>
          </cell>
          <cell r="L236" t="str">
            <v>/</v>
          </cell>
          <cell r="M236" t="str">
            <v>2026-01-28</v>
          </cell>
        </row>
        <row r="237">
          <cell r="C237" t="str">
            <v>DBJ26430600568931723ZX</v>
          </cell>
          <cell r="D237" t="str">
            <v>三黄鸡（鸡肉）</v>
          </cell>
          <cell r="E237" t="str">
            <v>食用农产品</v>
          </cell>
          <cell r="F237" t="str">
            <v>/</v>
          </cell>
          <cell r="G237" t="str">
            <v>/</v>
          </cell>
          <cell r="H237" t="str">
            <v>2026-01-27</v>
          </cell>
          <cell r="I237" t="str">
            <v>临湘市好优惠购物广场有限公司</v>
          </cell>
          <cell r="J237" t="str">
            <v>湖南省岳阳市临湘市五里街道办事处长安东路119号</v>
          </cell>
          <cell r="K237" t="str">
            <v>湘潭立华牧业有限公司(阳雪食品）</v>
          </cell>
          <cell r="L237" t="str">
            <v>湖南省湘潭市湘潭县湘潭立华牧业有限公司(阳雪食品）</v>
          </cell>
          <cell r="M237" t="str">
            <v>2026-01-28</v>
          </cell>
        </row>
        <row r="238">
          <cell r="C238" t="str">
            <v>DBJ26430600568931826ZX</v>
          </cell>
          <cell r="D238" t="str">
            <v>碧螺春（茶叶）</v>
          </cell>
          <cell r="E238" t="str">
            <v>茶叶及相关制品</v>
          </cell>
          <cell r="F238" t="str">
            <v>妃情君山和图形</v>
          </cell>
          <cell r="G238" t="str">
            <v>200克/袋</v>
          </cell>
          <cell r="H238" t="str">
            <v>2024-12-29</v>
          </cell>
          <cell r="I238" t="str">
            <v>华容县鸿信商业有限公司</v>
          </cell>
          <cell r="J238" t="str">
            <v>湖南省岳阳市华容县章华镇沿河北路城市广场128号</v>
          </cell>
          <cell r="K238" t="str">
            <v>岳阳市妃情君山茶业有限公司</v>
          </cell>
          <cell r="L238" t="str">
            <v>湖南省岳阳市岳阳楼区奇家岭学院路苍田村曾家组</v>
          </cell>
          <cell r="M238" t="str">
            <v>2026-01-29</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39"/>
  <sheetViews>
    <sheetView tabSelected="1" workbookViewId="0">
      <selection activeCell="F237" sqref="F237"/>
    </sheetView>
  </sheetViews>
  <sheetFormatPr defaultColWidth="9" defaultRowHeight="14.25"/>
  <cols>
    <col min="1" max="1" width="4.41666666666667" customWidth="1"/>
    <col min="2" max="2" width="10.6333333333333" customWidth="1"/>
    <col min="3" max="3" width="10" customWidth="1"/>
    <col min="4" max="4" width="9.225" customWidth="1"/>
    <col min="5" max="5" width="8.125" customWidth="1"/>
    <col min="6" max="6" width="6.45" customWidth="1"/>
    <col min="7" max="7" width="9.875" customWidth="1"/>
    <col min="8" max="8" width="10.7083333333333" style="3" customWidth="1"/>
    <col min="9" max="9" width="14.875" style="3" customWidth="1"/>
    <col min="10" max="10" width="10.875" style="3" customWidth="1"/>
    <col min="11" max="11" width="12.375" style="3" customWidth="1"/>
    <col min="12" max="12" width="9.95" customWidth="1"/>
    <col min="13" max="13" width="6.70833333333333" customWidth="1"/>
  </cols>
  <sheetData>
    <row r="1" s="1" customFormat="1" ht="27" customHeight="1" spans="1:13">
      <c r="A1" s="4" t="s">
        <v>0</v>
      </c>
      <c r="B1" s="4"/>
      <c r="C1" s="4"/>
      <c r="D1" s="4"/>
      <c r="E1" s="4"/>
      <c r="F1" s="4"/>
      <c r="G1" s="4"/>
      <c r="H1" s="4"/>
      <c r="I1" s="4"/>
      <c r="J1" s="4"/>
      <c r="K1" s="4"/>
      <c r="L1" s="4"/>
      <c r="M1" s="4"/>
    </row>
    <row r="2" s="1" customFormat="1" ht="42" customHeight="1" spans="1:13">
      <c r="A2" s="5" t="s">
        <v>1</v>
      </c>
      <c r="B2" s="6"/>
      <c r="C2" s="6"/>
      <c r="D2" s="6"/>
      <c r="E2" s="6"/>
      <c r="F2" s="6"/>
      <c r="G2" s="6"/>
      <c r="H2" s="6"/>
      <c r="I2" s="6"/>
      <c r="J2" s="6"/>
      <c r="K2" s="6"/>
      <c r="L2" s="6"/>
      <c r="M2" s="6"/>
    </row>
    <row r="3" s="2" customFormat="1" ht="42" customHeight="1" spans="1:13">
      <c r="A3" s="7" t="s">
        <v>2</v>
      </c>
      <c r="B3" s="7" t="s">
        <v>3</v>
      </c>
      <c r="C3" s="7" t="s">
        <v>4</v>
      </c>
      <c r="D3" s="7" t="s">
        <v>5</v>
      </c>
      <c r="E3" s="7" t="s">
        <v>6</v>
      </c>
      <c r="F3" s="7" t="s">
        <v>7</v>
      </c>
      <c r="G3" s="7" t="s">
        <v>8</v>
      </c>
      <c r="H3" s="7" t="s">
        <v>9</v>
      </c>
      <c r="I3" s="7" t="s">
        <v>10</v>
      </c>
      <c r="J3" s="7" t="s">
        <v>11</v>
      </c>
      <c r="K3" s="7" t="s">
        <v>12</v>
      </c>
      <c r="L3" s="7" t="s">
        <v>13</v>
      </c>
      <c r="M3" s="7" t="s">
        <v>14</v>
      </c>
    </row>
    <row r="4" s="1" customFormat="1" ht="66" customHeight="1" spans="1:13">
      <c r="A4" s="8">
        <v>1</v>
      </c>
      <c r="B4" s="8" t="s">
        <v>15</v>
      </c>
      <c r="C4" s="8" t="str">
        <f>VLOOKUP(B4,[1]Sheet1!$C:$D,2,0)</f>
        <v>水牛高钙奶（调制乳）</v>
      </c>
      <c r="D4" s="8" t="str">
        <f>VLOOKUP(B4,[1]Sheet1!$C:$E,3,0)</f>
        <v>乳制品</v>
      </c>
      <c r="E4" s="8" t="str">
        <f>VLOOKUP(B4,[1]Sheet1!$C:$G,5,0)</f>
        <v>200mL/盒</v>
      </c>
      <c r="F4" s="8" t="str">
        <f>VLOOKUP(B4,[1]Sheet1!$C:$F,4,0)</f>
        <v>百菲酪和图形、BONUS和图形</v>
      </c>
      <c r="G4" s="8" t="str">
        <f>VLOOKUP(B4,[1]Sheet1!$C:$H,6,0)</f>
        <v>2025-12-29</v>
      </c>
      <c r="H4" s="8" t="str">
        <f>VLOOKUP(B4,[1]Sheet1!$C:$I,7,0)</f>
        <v>岳阳楼区泰速发零食店（个体工商户）</v>
      </c>
      <c r="I4" s="8" t="str">
        <f>VLOOKUP(B4,[1]Sheet1!$C:$J,8,0)</f>
        <v>湖南省岳阳市岳阳楼区五里牌街道五里牌社区五网格巴陵中路403号1、2、3、4号门面</v>
      </c>
      <c r="J4" s="8" t="str">
        <f>VLOOKUP(B4,[1]Sheet1!$C:$K,9,0)</f>
        <v>广西百菲乳业股份有限公司</v>
      </c>
      <c r="K4" s="8" t="str">
        <f>VLOOKUP(B4,[1]Sheet1!$C:$L,10,0)</f>
        <v>广西灵山县三海街道十里工业园</v>
      </c>
      <c r="L4" s="8" t="str">
        <f>VLOOKUP(B4,[1]Sheet1!$C:$M,11,0)</f>
        <v>2026-01-19</v>
      </c>
      <c r="M4" s="8" t="s">
        <v>16</v>
      </c>
    </row>
    <row r="5" s="1" customFormat="1" ht="63" customHeight="1" spans="1:13">
      <c r="A5" s="8">
        <v>2</v>
      </c>
      <c r="B5" s="8" t="s">
        <v>17</v>
      </c>
      <c r="C5" s="8" t="str">
        <f>VLOOKUP(B5,[1]Sheet1!$C:$D,2,0)</f>
        <v>原味香肠（熏煮香肠火腿制品）</v>
      </c>
      <c r="D5" s="8" t="str">
        <f>VLOOKUP(B5,[1]Sheet1!$C:$E,3,0)</f>
        <v>肉制品</v>
      </c>
      <c r="E5" s="8" t="str">
        <f>VLOOKUP(B5,[1]Sheet1!$C:$G,5,0)</f>
        <v>计量称重</v>
      </c>
      <c r="F5" s="8" t="str">
        <f>VLOOKUP(B5,[1]Sheet1!$C:$F,4,0)</f>
        <v>食名堂</v>
      </c>
      <c r="G5" s="8" t="str">
        <f>VLOOKUP(B5,[1]Sheet1!$C:$H,6,0)</f>
        <v>2025-12-28</v>
      </c>
      <c r="H5" s="8" t="str">
        <f>VLOOKUP(B5,[1]Sheet1!$C:$I,7,0)</f>
        <v>岳阳楼区泰速发零食店（个体工商户）</v>
      </c>
      <c r="I5" s="8" t="str">
        <f>VLOOKUP(B5,[1]Sheet1!$C:$J,8,0)</f>
        <v>湖南省岳阳市岳阳楼区五里牌街道五里牌社区五网格巴陵中路403号1、2、3、4号门面</v>
      </c>
      <c r="J5" s="8" t="str">
        <f>VLOOKUP(B5,[1]Sheet1!$C:$K,9,0)</f>
        <v>沈阳顺发食品厂</v>
      </c>
      <c r="K5" s="8" t="str">
        <f>VLOOKUP(B5,[1]Sheet1!$C:$L,10,0)</f>
        <v>辽宁省沈阳市新民市法哈牛镇法哈牛村3666号</v>
      </c>
      <c r="L5" s="8" t="str">
        <f>VLOOKUP(B5,[1]Sheet1!$C:$M,11,0)</f>
        <v>2026-01-19</v>
      </c>
      <c r="M5" s="8" t="s">
        <v>16</v>
      </c>
    </row>
    <row r="6" s="1" customFormat="1" ht="67" customHeight="1" spans="1:13">
      <c r="A6" s="8">
        <v>3</v>
      </c>
      <c r="B6" s="8" t="s">
        <v>18</v>
      </c>
      <c r="C6" s="8" t="str">
        <f>VLOOKUP(B6,[1]Sheet1!$C:$D,2,0)</f>
        <v>100%椰子水（饮料）</v>
      </c>
      <c r="D6" s="8" t="str">
        <f>VLOOKUP(B6,[1]Sheet1!$C:$E,3,0)</f>
        <v>饮料</v>
      </c>
      <c r="E6" s="8" t="str">
        <f>VLOOKUP(B6,[1]Sheet1!$C:$G,5,0)</f>
        <v>220mL/瓶</v>
      </c>
      <c r="F6" s="8" t="str">
        <f>VLOOKUP(B6,[1]Sheet1!$C:$F,4,0)</f>
        <v>轻上和图形</v>
      </c>
      <c r="G6" s="8" t="str">
        <f>VLOOKUP(B6,[1]Sheet1!$C:$H,6,0)</f>
        <v>2025-12-04</v>
      </c>
      <c r="H6" s="8" t="str">
        <f>VLOOKUP(B6,[1]Sheet1!$C:$I,7,0)</f>
        <v>岳阳楼区泰速发零食店（个体工商户）</v>
      </c>
      <c r="I6" s="8" t="str">
        <f>VLOOKUP(B6,[1]Sheet1!$C:$J,8,0)</f>
        <v>湖南省岳阳市岳阳楼区五里牌街道五里牌社区五网格巴陵中路403号1、2、3、4号门面</v>
      </c>
      <c r="J6" s="8" t="str">
        <f>VLOOKUP(B6,[1]Sheet1!$C:$K,9,0)</f>
        <v>椰泰实业（惠州）有限公司</v>
      </c>
      <c r="K6" s="8" t="str">
        <f>VLOOKUP(B6,[1]Sheet1!$C:$L,10,0)</f>
        <v>广东省惠州市博罗县福田镇围岭股份经济合作联合社格岭（土名）地段</v>
      </c>
      <c r="L6" s="8" t="str">
        <f>VLOOKUP(B6,[1]Sheet1!$C:$M,11,0)</f>
        <v>2026-01-19</v>
      </c>
      <c r="M6" s="8" t="s">
        <v>16</v>
      </c>
    </row>
    <row r="7" s="1" customFormat="1" ht="64" customHeight="1" spans="1:13">
      <c r="A7" s="8">
        <v>4</v>
      </c>
      <c r="B7" s="8" t="s">
        <v>19</v>
      </c>
      <c r="C7" s="8" t="str">
        <f>VLOOKUP(B7,[1]Sheet1!$C:$D,2,0)</f>
        <v>双层灭活乳酸菌果汁果冻（桔子味）</v>
      </c>
      <c r="D7" s="8" t="str">
        <f>VLOOKUP(B7,[1]Sheet1!$C:$E,3,0)</f>
        <v>糖果制品</v>
      </c>
      <c r="E7" s="8" t="str">
        <f>VLOOKUP(B7,[1]Sheet1!$C:$G,5,0)</f>
        <v>计量称重</v>
      </c>
      <c r="F7" s="8" t="str">
        <f>VLOOKUP(B7,[1]Sheet1!$C:$F,4,0)</f>
        <v>萌小親MENGXIAOQIN和图形</v>
      </c>
      <c r="G7" s="8" t="str">
        <f>VLOOKUP(B7,[1]Sheet1!$C:$H,6,0)</f>
        <v>2025-11-22</v>
      </c>
      <c r="H7" s="8" t="str">
        <f>VLOOKUP(B7,[1]Sheet1!$C:$I,7,0)</f>
        <v>岳阳楼区泰速发零食店（个体工商户）</v>
      </c>
      <c r="I7" s="8" t="str">
        <f>VLOOKUP(B7,[1]Sheet1!$C:$J,8,0)</f>
        <v>湖南省岳阳市岳阳楼区五里牌街道五里牌社区五网格巴陵中路403号1、2、3、4号门面</v>
      </c>
      <c r="J7" s="8" t="str">
        <f>VLOOKUP(B7,[1]Sheet1!$C:$K,9,0)</f>
        <v>福建省辉达食品有限公司</v>
      </c>
      <c r="K7" s="8" t="str">
        <f>VLOOKUP(B7,[1]Sheet1!$C:$L,10,0)</f>
        <v>福建省漳州高新区颜厝镇新社农场239号</v>
      </c>
      <c r="L7" s="8" t="str">
        <f>VLOOKUP(B7,[1]Sheet1!$C:$M,11,0)</f>
        <v>2026-01-19</v>
      </c>
      <c r="M7" s="8" t="s">
        <v>16</v>
      </c>
    </row>
    <row r="8" s="1" customFormat="1" ht="56" customHeight="1" spans="1:13">
      <c r="A8" s="8">
        <v>5</v>
      </c>
      <c r="B8" s="8" t="s">
        <v>20</v>
      </c>
      <c r="C8" s="8" t="str">
        <f>VLOOKUP(B8,[1]Sheet1!$C:$D,2,0)</f>
        <v>耙耙柑精品</v>
      </c>
      <c r="D8" s="8" t="str">
        <f>VLOOKUP(B8,[1]Sheet1!$C:$E,3,0)</f>
        <v>食用农产品</v>
      </c>
      <c r="E8" s="8" t="str">
        <f>VLOOKUP(B8,[1]Sheet1!$C:$G,5,0)</f>
        <v>/</v>
      </c>
      <c r="F8" s="8" t="str">
        <f>VLOOKUP(B8,[1]Sheet1!$C:$F,4,0)</f>
        <v>/</v>
      </c>
      <c r="G8" s="8" t="str">
        <f>VLOOKUP(B8,[1]Sheet1!$C:$H,6,0)</f>
        <v>2026-01-19</v>
      </c>
      <c r="H8" s="8" t="str">
        <f>VLOOKUP(B8,[1]Sheet1!$C:$I,7,0)</f>
        <v>岳阳楼区豪爸水果店</v>
      </c>
      <c r="I8" s="8" t="str">
        <f>VLOOKUP(B8,[1]Sheet1!$C:$J,8,0)</f>
        <v>岳阳市岳阳楼区三眼桥街道金鹗中路469-473号（朝阳社区3网格）</v>
      </c>
      <c r="J8" s="8" t="str">
        <f>VLOOKUP(B8,[1]Sheet1!$C:$K,9,0)</f>
        <v>/</v>
      </c>
      <c r="K8" s="8" t="str">
        <f>VLOOKUP(B8,[1]Sheet1!$C:$L,10,0)</f>
        <v>/</v>
      </c>
      <c r="L8" s="8" t="str">
        <f>VLOOKUP(B8,[1]Sheet1!$C:$M,11,0)</f>
        <v>2026-01-19</v>
      </c>
      <c r="M8" s="8" t="s">
        <v>16</v>
      </c>
    </row>
    <row r="9" s="1" customFormat="1" ht="54" customHeight="1" spans="1:13">
      <c r="A9" s="8">
        <v>6</v>
      </c>
      <c r="B9" s="8" t="s">
        <v>21</v>
      </c>
      <c r="C9" s="8" t="str">
        <f>VLOOKUP(B9,[1]Sheet1!$C:$D,2,0)</f>
        <v>阿克苏苹果</v>
      </c>
      <c r="D9" s="8" t="str">
        <f>VLOOKUP(B9,[1]Sheet1!$C:$E,3,0)</f>
        <v>食用农产品</v>
      </c>
      <c r="E9" s="8" t="str">
        <f>VLOOKUP(B9,[1]Sheet1!$C:$G,5,0)</f>
        <v>/</v>
      </c>
      <c r="F9" s="8" t="str">
        <f>VLOOKUP(B9,[1]Sheet1!$C:$F,4,0)</f>
        <v>/</v>
      </c>
      <c r="G9" s="8" t="str">
        <f>VLOOKUP(B9,[1]Sheet1!$C:$H,6,0)</f>
        <v>2026-01-19</v>
      </c>
      <c r="H9" s="8" t="str">
        <f>VLOOKUP(B9,[1]Sheet1!$C:$I,7,0)</f>
        <v>岳阳楼区豪爸水果店</v>
      </c>
      <c r="I9" s="8" t="str">
        <f>VLOOKUP(B9,[1]Sheet1!$C:$J,8,0)</f>
        <v>岳阳市岳阳楼区三眼桥街道金鹗中路469-473号（朝阳社区3网格）</v>
      </c>
      <c r="J9" s="8" t="str">
        <f>VLOOKUP(B9,[1]Sheet1!$C:$K,9,0)</f>
        <v>/</v>
      </c>
      <c r="K9" s="8" t="str">
        <f>VLOOKUP(B9,[1]Sheet1!$C:$L,10,0)</f>
        <v>/</v>
      </c>
      <c r="L9" s="8" t="str">
        <f>VLOOKUP(B9,[1]Sheet1!$C:$M,11,0)</f>
        <v>2026-01-19</v>
      </c>
      <c r="M9" s="8" t="s">
        <v>16</v>
      </c>
    </row>
    <row r="10" s="1" customFormat="1" ht="54" customHeight="1" spans="1:13">
      <c r="A10" s="8">
        <v>7</v>
      </c>
      <c r="B10" s="8" t="s">
        <v>22</v>
      </c>
      <c r="C10" s="8" t="str">
        <f>VLOOKUP(B10,[1]Sheet1!$C:$D,2,0)</f>
        <v>沙田柚</v>
      </c>
      <c r="D10" s="8" t="str">
        <f>VLOOKUP(B10,[1]Sheet1!$C:$E,3,0)</f>
        <v>食用农产品</v>
      </c>
      <c r="E10" s="8" t="str">
        <f>VLOOKUP(B10,[1]Sheet1!$C:$G,5,0)</f>
        <v>/</v>
      </c>
      <c r="F10" s="8" t="str">
        <f>VLOOKUP(B10,[1]Sheet1!$C:$F,4,0)</f>
        <v>/</v>
      </c>
      <c r="G10" s="8" t="str">
        <f>VLOOKUP(B10,[1]Sheet1!$C:$H,6,0)</f>
        <v>2026-01-19</v>
      </c>
      <c r="H10" s="8" t="str">
        <f>VLOOKUP(B10,[1]Sheet1!$C:$I,7,0)</f>
        <v>岳阳楼区豪爸水果店</v>
      </c>
      <c r="I10" s="8" t="str">
        <f>VLOOKUP(B10,[1]Sheet1!$C:$J,8,0)</f>
        <v>岳阳市岳阳楼区三眼桥街道金鹗中路469-473号（朝阳社区3网格）</v>
      </c>
      <c r="J10" s="8" t="str">
        <f>VLOOKUP(B10,[1]Sheet1!$C:$K,9,0)</f>
        <v>/</v>
      </c>
      <c r="K10" s="8" t="str">
        <f>VLOOKUP(B10,[1]Sheet1!$C:$L,10,0)</f>
        <v>/</v>
      </c>
      <c r="L10" s="8" t="str">
        <f>VLOOKUP(B10,[1]Sheet1!$C:$M,11,0)</f>
        <v>2026-01-19</v>
      </c>
      <c r="M10" s="8" t="s">
        <v>16</v>
      </c>
    </row>
    <row r="11" s="1" customFormat="1" ht="54" customHeight="1" spans="1:13">
      <c r="A11" s="8">
        <v>8</v>
      </c>
      <c r="B11" s="8" t="s">
        <v>23</v>
      </c>
      <c r="C11" s="8" t="str">
        <f>VLOOKUP(B11,[1]Sheet1!$C:$D,2,0)</f>
        <v>牡丹香柚</v>
      </c>
      <c r="D11" s="8" t="str">
        <f>VLOOKUP(B11,[1]Sheet1!$C:$E,3,0)</f>
        <v>食用农产品</v>
      </c>
      <c r="E11" s="8" t="str">
        <f>VLOOKUP(B11,[1]Sheet1!$C:$G,5,0)</f>
        <v>/</v>
      </c>
      <c r="F11" s="8" t="str">
        <f>VLOOKUP(B11,[1]Sheet1!$C:$F,4,0)</f>
        <v>/</v>
      </c>
      <c r="G11" s="8" t="str">
        <f>VLOOKUP(B11,[1]Sheet1!$C:$H,6,0)</f>
        <v>2026-01-19</v>
      </c>
      <c r="H11" s="8" t="str">
        <f>VLOOKUP(B11,[1]Sheet1!$C:$I,7,0)</f>
        <v>岳阳楼区豪爸水果店</v>
      </c>
      <c r="I11" s="8" t="str">
        <f>VLOOKUP(B11,[1]Sheet1!$C:$J,8,0)</f>
        <v>岳阳市岳阳楼区三眼桥街道金鹗中路469-473号（朝阳社区3网格）</v>
      </c>
      <c r="J11" s="8" t="str">
        <f>VLOOKUP(B11,[1]Sheet1!$C:$K,9,0)</f>
        <v>/</v>
      </c>
      <c r="K11" s="8" t="str">
        <f>VLOOKUP(B11,[1]Sheet1!$C:$L,10,0)</f>
        <v>/</v>
      </c>
      <c r="L11" s="8" t="str">
        <f>VLOOKUP(B11,[1]Sheet1!$C:$M,11,0)</f>
        <v>2026-01-19</v>
      </c>
      <c r="M11" s="8" t="s">
        <v>16</v>
      </c>
    </row>
    <row r="12" s="1" customFormat="1" ht="65" customHeight="1" spans="1:13">
      <c r="A12" s="8">
        <v>9</v>
      </c>
      <c r="B12" s="8" t="s">
        <v>24</v>
      </c>
      <c r="C12" s="8" t="str">
        <f>VLOOKUP(B12,[1]Sheet1!$C:$D,2,0)</f>
        <v>德式小麦原浆精酿啤酒</v>
      </c>
      <c r="D12" s="8" t="str">
        <f>VLOOKUP(B12,[1]Sheet1!$C:$E,3,0)</f>
        <v>酒类</v>
      </c>
      <c r="E12" s="8" t="str">
        <f>VLOOKUP(B12,[1]Sheet1!$C:$G,5,0)</f>
        <v>500mL/罐，≥4.3％vol</v>
      </c>
      <c r="F12" s="8" t="str">
        <f>VLOOKUP(B12,[1]Sheet1!$C:$F,4,0)</f>
        <v>/</v>
      </c>
      <c r="G12" s="8" t="str">
        <f>VLOOKUP(B12,[1]Sheet1!$C:$H,6,0)</f>
        <v>2025-11-18</v>
      </c>
      <c r="H12" s="8" t="str">
        <f>VLOOKUP(B12,[1]Sheet1!$C:$I,7,0)</f>
        <v>岳阳楼区泰速发零食店（个体工商户）</v>
      </c>
      <c r="I12" s="8" t="str">
        <f>VLOOKUP(B12,[1]Sheet1!$C:$J,8,0)</f>
        <v>湖南省岳阳市岳阳楼区五里牌街道五里牌社区五网格巴陵中路403号1、2、3、4号门面</v>
      </c>
      <c r="J12" s="8" t="str">
        <f>VLOOKUP(B12,[1]Sheet1!$C:$K,9,0)</f>
        <v>宝鸡无时闲青年酒业有限公司</v>
      </c>
      <c r="K12" s="8" t="str">
        <f>VLOOKUP(B12,[1]Sheet1!$C:$L,10,0)</f>
        <v>陕西省宝鸡市扶风县绛帐工业园区北一路西段</v>
      </c>
      <c r="L12" s="8" t="str">
        <f>VLOOKUP(B12,[1]Sheet1!$C:$M,11,0)</f>
        <v>2026-01-19</v>
      </c>
      <c r="M12" s="8" t="s">
        <v>16</v>
      </c>
    </row>
    <row r="13" s="1" customFormat="1" ht="66" customHeight="1" spans="1:13">
      <c r="A13" s="8">
        <v>10</v>
      </c>
      <c r="B13" s="8" t="s">
        <v>25</v>
      </c>
      <c r="C13" s="8" t="str">
        <f>VLOOKUP(B13,[1]Sheet1!$C:$D,2,0)</f>
        <v>山椒笋尖（酱腌菜）</v>
      </c>
      <c r="D13" s="8" t="str">
        <f>VLOOKUP(B13,[1]Sheet1!$C:$E,3,0)</f>
        <v>蔬菜制品</v>
      </c>
      <c r="E13" s="8" t="str">
        <f>VLOOKUP(B13,[1]Sheet1!$C:$G,5,0)</f>
        <v>计量称重</v>
      </c>
      <c r="F13" s="8" t="str">
        <f>VLOOKUP(B13,[1]Sheet1!$C:$F,4,0)</f>
        <v>十年有成和图形</v>
      </c>
      <c r="G13" s="8" t="str">
        <f>VLOOKUP(B13,[1]Sheet1!$C:$H,6,0)</f>
        <v>2025-11-30</v>
      </c>
      <c r="H13" s="8" t="str">
        <f>VLOOKUP(B13,[1]Sheet1!$C:$I,7,0)</f>
        <v>岳阳楼区泰速发零食店（个体工商户）</v>
      </c>
      <c r="I13" s="8" t="str">
        <f>VLOOKUP(B13,[1]Sheet1!$C:$J,8,0)</f>
        <v>湖南省岳阳市岳阳楼区五里牌街道五里牌社区五网格巴陵中路403号1、2、3、4号门面</v>
      </c>
      <c r="J13" s="8" t="str">
        <f>VLOOKUP(B13,[1]Sheet1!$C:$K,9,0)</f>
        <v>云南百年传奇食品科技有限公司</v>
      </c>
      <c r="K13" s="8" t="str">
        <f>VLOOKUP(B13,[1]Sheet1!$C:$L,10,0)</f>
        <v>云南省昭通市盐津县中和镇工业产业园区6、7、8、9栋厂房</v>
      </c>
      <c r="L13" s="8" t="str">
        <f>VLOOKUP(B13,[1]Sheet1!$C:$M,11,0)</f>
        <v>2026-01-19</v>
      </c>
      <c r="M13" s="8" t="s">
        <v>16</v>
      </c>
    </row>
    <row r="14" s="1" customFormat="1" ht="63" customHeight="1" spans="1:13">
      <c r="A14" s="8">
        <v>11</v>
      </c>
      <c r="B14" s="8" t="s">
        <v>26</v>
      </c>
      <c r="C14" s="8" t="str">
        <f>VLOOKUP(B14,[1]Sheet1!$C:$D,2,0)</f>
        <v>精品圆片（蜜饯）</v>
      </c>
      <c r="D14" s="8" t="str">
        <f>VLOOKUP(B14,[1]Sheet1!$C:$E,3,0)</f>
        <v>水果制品</v>
      </c>
      <c r="E14" s="8" t="str">
        <f>VLOOKUP(B14,[1]Sheet1!$C:$G,5,0)</f>
        <v>称重</v>
      </c>
      <c r="F14" s="8" t="str">
        <f>VLOOKUP(B14,[1]Sheet1!$C:$F,4,0)</f>
        <v>小滋时光、广盛和图形</v>
      </c>
      <c r="G14" s="8" t="str">
        <f>VLOOKUP(B14,[1]Sheet1!$C:$H,6,0)</f>
        <v>2025-12-17</v>
      </c>
      <c r="H14" s="8" t="str">
        <f>VLOOKUP(B14,[1]Sheet1!$C:$I,7,0)</f>
        <v>岳阳楼区泰速发零食店（个体工商户）</v>
      </c>
      <c r="I14" s="8" t="str">
        <f>VLOOKUP(B14,[1]Sheet1!$C:$J,8,0)</f>
        <v>湖南省岳阳市岳阳楼区五里牌街道五里牌社区五网格巴陵中路403号1、2、3、4号门面</v>
      </c>
      <c r="J14" s="8" t="str">
        <f>VLOOKUP(B14,[1]Sheet1!$C:$K,9,0)</f>
        <v>海城市广盛食品有限公司</v>
      </c>
      <c r="K14" s="8" t="str">
        <f>VLOOKUP(B14,[1]Sheet1!$C:$L,10,0)</f>
        <v>海城市东四管理区韩姜村</v>
      </c>
      <c r="L14" s="8" t="str">
        <f>VLOOKUP(B14,[1]Sheet1!$C:$M,11,0)</f>
        <v>2026-01-19</v>
      </c>
      <c r="M14" s="8" t="s">
        <v>16</v>
      </c>
    </row>
    <row r="15" s="1" customFormat="1" ht="66" customHeight="1" spans="1:13">
      <c r="A15" s="8">
        <v>12</v>
      </c>
      <c r="B15" s="8" t="s">
        <v>27</v>
      </c>
      <c r="C15" s="8" t="str">
        <f>VLOOKUP(B15,[1]Sheet1!$C:$D,2,0)</f>
        <v>雪花山楂条（蜜饯）</v>
      </c>
      <c r="D15" s="8" t="str">
        <f>VLOOKUP(B15,[1]Sheet1!$C:$E,3,0)</f>
        <v>水果制品</v>
      </c>
      <c r="E15" s="8" t="str">
        <f>VLOOKUP(B15,[1]Sheet1!$C:$G,5,0)</f>
        <v>散装称重</v>
      </c>
      <c r="F15" s="8" t="str">
        <f>VLOOKUP(B15,[1]Sheet1!$C:$F,4,0)</f>
        <v>楂纪和图形</v>
      </c>
      <c r="G15" s="8" t="str">
        <f>VLOOKUP(B15,[1]Sheet1!$C:$H,6,0)</f>
        <v>2025-12-15</v>
      </c>
      <c r="H15" s="8" t="str">
        <f>VLOOKUP(B15,[1]Sheet1!$C:$I,7,0)</f>
        <v>岳阳楼区泰速发零食店（个体工商户）</v>
      </c>
      <c r="I15" s="8" t="str">
        <f>VLOOKUP(B15,[1]Sheet1!$C:$J,8,0)</f>
        <v>湖南省岳阳市岳阳楼区五里牌街道五里牌社区五网格巴陵中路403号1、2、3、4号门面</v>
      </c>
      <c r="J15" s="8" t="str">
        <f>VLOOKUP(B15,[1]Sheet1!$C:$K,9,0)</f>
        <v>河北友楂食品有限公司</v>
      </c>
      <c r="K15" s="8" t="str">
        <f>VLOOKUP(B15,[1]Sheet1!$C:$L,10,0)</f>
        <v>承德鹰手营子矿区北马圈子镇金扇子112线国道东侧食品园区2号</v>
      </c>
      <c r="L15" s="8" t="str">
        <f>VLOOKUP(B15,[1]Sheet1!$C:$M,11,0)</f>
        <v>2026-01-19</v>
      </c>
      <c r="M15" s="8" t="s">
        <v>16</v>
      </c>
    </row>
    <row r="16" s="1" customFormat="1" ht="69" customHeight="1" spans="1:13">
      <c r="A16" s="8">
        <v>13</v>
      </c>
      <c r="B16" s="8" t="s">
        <v>28</v>
      </c>
      <c r="C16" s="8" t="str">
        <f>VLOOKUP(B16,[1]Sheet1!$C:$D,2,0)</f>
        <v>坚果鸡蛋味沙琪玛（糕点）</v>
      </c>
      <c r="D16" s="8" t="str">
        <f>VLOOKUP(B16,[1]Sheet1!$C:$E,3,0)</f>
        <v>糕点</v>
      </c>
      <c r="E16" s="8" t="str">
        <f>VLOOKUP(B16,[1]Sheet1!$C:$G,5,0)</f>
        <v>称重</v>
      </c>
      <c r="F16" s="8" t="str">
        <f>VLOOKUP(B16,[1]Sheet1!$C:$F,4,0)</f>
        <v>新恒雅和图形</v>
      </c>
      <c r="G16" s="8" t="str">
        <f>VLOOKUP(B16,[1]Sheet1!$C:$H,6,0)</f>
        <v>2026-01-01</v>
      </c>
      <c r="H16" s="8" t="str">
        <f>VLOOKUP(B16,[1]Sheet1!$C:$I,7,0)</f>
        <v>岳阳楼区泰速发零食店（个体工商户）</v>
      </c>
      <c r="I16" s="8" t="str">
        <f>VLOOKUP(B16,[1]Sheet1!$C:$J,8,0)</f>
        <v>湖南省岳阳市岳阳楼区五里牌街道五里牌社区五网格巴陵中路403号1、2、3、4号门面</v>
      </c>
      <c r="J16" s="8" t="str">
        <f>VLOOKUP(B16,[1]Sheet1!$C:$K,9,0)</f>
        <v>东莞市秉丰实业有限公司</v>
      </c>
      <c r="K16" s="8" t="str">
        <f>VLOOKUP(B16,[1]Sheet1!$C:$L,10,0)</f>
        <v>广东省东莞市凤岗镇官井头河背岭二路18号103室</v>
      </c>
      <c r="L16" s="8" t="str">
        <f>VLOOKUP(B16,[1]Sheet1!$C:$M,11,0)</f>
        <v>2026-01-19</v>
      </c>
      <c r="M16" s="8" t="s">
        <v>16</v>
      </c>
    </row>
    <row r="17" s="1" customFormat="1" ht="52" customHeight="1" spans="1:13">
      <c r="A17" s="8">
        <v>14</v>
      </c>
      <c r="B17" s="8" t="s">
        <v>29</v>
      </c>
      <c r="C17" s="8" t="str">
        <f>VLOOKUP(B17,[1]Sheet1!$C:$D,2,0)</f>
        <v>牛油火锅底料</v>
      </c>
      <c r="D17" s="8" t="str">
        <f>VLOOKUP(B17,[1]Sheet1!$C:$E,3,0)</f>
        <v>调味品</v>
      </c>
      <c r="E17" s="8" t="str">
        <f>VLOOKUP(B17,[1]Sheet1!$C:$G,5,0)</f>
        <v>150克/袋</v>
      </c>
      <c r="F17" s="8" t="str">
        <f>VLOOKUP(B17,[1]Sheet1!$C:$F,4,0)</f>
        <v>/</v>
      </c>
      <c r="G17" s="8" t="str">
        <f>VLOOKUP(B17,[1]Sheet1!$C:$H,6,0)</f>
        <v>2025-12-01</v>
      </c>
      <c r="H17" s="8" t="str">
        <f>VLOOKUP(B17,[1]Sheet1!$C:$I,7,0)</f>
        <v>岳阳大润发商业有限公司</v>
      </c>
      <c r="I17" s="8" t="str">
        <f>VLOOKUP(B17,[1]Sheet1!$C:$J,8,0)</f>
        <v>岳阳市岳阳楼区青年路与建湘路交汇处</v>
      </c>
      <c r="J17" s="8" t="str">
        <f>VLOOKUP(B17,[1]Sheet1!$C:$K,9,0)</f>
        <v>颐海（漯河）食品有限公司</v>
      </c>
      <c r="K17" s="8" t="str">
        <f>VLOOKUP(B17,[1]Sheet1!$C:$L,10,0)</f>
        <v>临颍县产业集聚区纬三路中段北侧</v>
      </c>
      <c r="L17" s="8" t="str">
        <f>VLOOKUP(B17,[1]Sheet1!$C:$M,11,0)</f>
        <v>2026-01-19</v>
      </c>
      <c r="M17" s="8" t="s">
        <v>16</v>
      </c>
    </row>
    <row r="18" s="1" customFormat="1" ht="52" customHeight="1" spans="1:13">
      <c r="A18" s="8">
        <v>15</v>
      </c>
      <c r="B18" s="8" t="s">
        <v>30</v>
      </c>
      <c r="C18" s="8" t="str">
        <f>VLOOKUP(B18,[1]Sheet1!$C:$D,2,0)</f>
        <v>鸡精调味料</v>
      </c>
      <c r="D18" s="8" t="str">
        <f>VLOOKUP(B18,[1]Sheet1!$C:$E,3,0)</f>
        <v>调味品</v>
      </c>
      <c r="E18" s="8" t="str">
        <f>VLOOKUP(B18,[1]Sheet1!$C:$G,5,0)</f>
        <v>408克/袋</v>
      </c>
      <c r="F18" s="8" t="str">
        <f>VLOOKUP(B18,[1]Sheet1!$C:$F,4,0)</f>
        <v>太太乐和图形</v>
      </c>
      <c r="G18" s="8" t="str">
        <f>VLOOKUP(B18,[1]Sheet1!$C:$H,6,0)</f>
        <v>2025-10-29</v>
      </c>
      <c r="H18" s="8" t="str">
        <f>VLOOKUP(B18,[1]Sheet1!$C:$I,7,0)</f>
        <v>岳阳大润发商业有限公司</v>
      </c>
      <c r="I18" s="8" t="str">
        <f>VLOOKUP(B18,[1]Sheet1!$C:$J,8,0)</f>
        <v>岳阳市岳阳楼区青年路与建湘路交汇处</v>
      </c>
      <c r="J18" s="8" t="str">
        <f>VLOOKUP(B18,[1]Sheet1!$C:$K,9,0)</f>
        <v>上海太太乐食品有限公司</v>
      </c>
      <c r="K18" s="8" t="str">
        <f>VLOOKUP(B18,[1]Sheet1!$C:$L,10,0)</f>
        <v>上海市曹安路13号桥南星华公路969号</v>
      </c>
      <c r="L18" s="8" t="str">
        <f>VLOOKUP(B18,[1]Sheet1!$C:$M,11,0)</f>
        <v>2026-01-19</v>
      </c>
      <c r="M18" s="8" t="s">
        <v>16</v>
      </c>
    </row>
    <row r="19" s="1" customFormat="1" ht="64" customHeight="1" spans="1:13">
      <c r="A19" s="8">
        <v>16</v>
      </c>
      <c r="B19" s="8" t="s">
        <v>31</v>
      </c>
      <c r="C19" s="8" t="str">
        <f>VLOOKUP(B19,[1]Sheet1!$C:$D,2,0)</f>
        <v>带籽鱿鱼仔（香辣味）（水产制品）</v>
      </c>
      <c r="D19" s="8" t="str">
        <f>VLOOKUP(B19,[1]Sheet1!$C:$E,3,0)</f>
        <v>水产制品</v>
      </c>
      <c r="E19" s="8" t="str">
        <f>VLOOKUP(B19,[1]Sheet1!$C:$G,5,0)</f>
        <v>计量称重</v>
      </c>
      <c r="F19" s="8" t="str">
        <f>VLOOKUP(B19,[1]Sheet1!$C:$F,4,0)</f>
        <v>/</v>
      </c>
      <c r="G19" s="8" t="str">
        <f>VLOOKUP(B19,[1]Sheet1!$C:$H,6,0)</f>
        <v>2025-12-10</v>
      </c>
      <c r="H19" s="8" t="str">
        <f>VLOOKUP(B19,[1]Sheet1!$C:$I,7,0)</f>
        <v>岳阳楼区泰速发零食店（个体工商户）</v>
      </c>
      <c r="I19" s="8" t="str">
        <f>VLOOKUP(B19,[1]Sheet1!$C:$J,8,0)</f>
        <v>湖南省岳阳市岳阳楼区五里牌街道五里牌社区五网格巴陵中路403号1、2、3、4号门面</v>
      </c>
      <c r="J19" s="8" t="str">
        <f>VLOOKUP(B19,[1]Sheet1!$C:$K,9,0)</f>
        <v>江苏海福特海洋科技股份有限公司</v>
      </c>
      <c r="K19" s="8" t="str">
        <f>VLOOKUP(B19,[1]Sheet1!$C:$L,10,0)</f>
        <v>连云港市赣榆区赣榆港经济开发区海洋经济创新示范园</v>
      </c>
      <c r="L19" s="8" t="str">
        <f>VLOOKUP(B19,[1]Sheet1!$C:$M,11,0)</f>
        <v>2026-01-19</v>
      </c>
      <c r="M19" s="8" t="s">
        <v>16</v>
      </c>
    </row>
    <row r="20" s="1" customFormat="1" ht="50" customHeight="1" spans="1:13">
      <c r="A20" s="8">
        <v>17</v>
      </c>
      <c r="B20" s="8" t="s">
        <v>32</v>
      </c>
      <c r="C20" s="8" t="str">
        <f>VLOOKUP(B20,[1]Sheet1!$C:$D,2,0)</f>
        <v>单一型中式香肠（腌腊肉制品）</v>
      </c>
      <c r="D20" s="8" t="str">
        <f>VLOOKUP(B20,[1]Sheet1!$C:$E,3,0)</f>
        <v>肉制品</v>
      </c>
      <c r="E20" s="8" t="str">
        <f>VLOOKUP(B20,[1]Sheet1!$C:$G,5,0)</f>
        <v>400克/盒</v>
      </c>
      <c r="F20" s="8" t="str">
        <f>VLOOKUP(B20,[1]Sheet1!$C:$F,4,0)</f>
        <v>天容皇和图形</v>
      </c>
      <c r="G20" s="8" t="str">
        <f>VLOOKUP(B20,[1]Sheet1!$C:$H,6,0)</f>
        <v>2025-11-27</v>
      </c>
      <c r="H20" s="8" t="str">
        <f>VLOOKUP(B20,[1]Sheet1!$C:$I,7,0)</f>
        <v>岳阳大润发商业有限公司</v>
      </c>
      <c r="I20" s="8" t="str">
        <f>VLOOKUP(B20,[1]Sheet1!$C:$J,8,0)</f>
        <v>岳阳市岳阳楼区青年路与建湘路交汇处</v>
      </c>
      <c r="J20" s="8" t="str">
        <f>VLOOKUP(B20,[1]Sheet1!$C:$K,9,0)</f>
        <v>上海天容肉制品集团有限公司</v>
      </c>
      <c r="K20" s="8" t="str">
        <f>VLOOKUP(B20,[1]Sheet1!$C:$L,10,0)</f>
        <v>上海市金山区亭林镇亭华路158号</v>
      </c>
      <c r="L20" s="8" t="str">
        <f>VLOOKUP(B20,[1]Sheet1!$C:$M,11,0)</f>
        <v>2026-01-19</v>
      </c>
      <c r="M20" s="8" t="s">
        <v>16</v>
      </c>
    </row>
    <row r="21" s="1" customFormat="1" ht="51" customHeight="1" spans="1:13">
      <c r="A21" s="8">
        <v>18</v>
      </c>
      <c r="B21" s="8" t="s">
        <v>33</v>
      </c>
      <c r="C21" s="8" t="str">
        <f>VLOOKUP(B21,[1]Sheet1!$C:$D,2,0)</f>
        <v>血橙味复合果汁饮料</v>
      </c>
      <c r="D21" s="8" t="str">
        <f>VLOOKUP(B21,[1]Sheet1!$C:$E,3,0)</f>
        <v>饮料</v>
      </c>
      <c r="E21" s="8" t="str">
        <f>VLOOKUP(B21,[1]Sheet1!$C:$G,5,0)</f>
        <v>445mL/瓶</v>
      </c>
      <c r="F21" s="8" t="str">
        <f>VLOOKUP(B21,[1]Sheet1!$C:$F,4,0)</f>
        <v>水溶C100和图形</v>
      </c>
      <c r="G21" s="8" t="str">
        <f>VLOOKUP(B21,[1]Sheet1!$C:$H,6,0)</f>
        <v>2025-12-03</v>
      </c>
      <c r="H21" s="8" t="str">
        <f>VLOOKUP(B21,[1]Sheet1!$C:$I,7,0)</f>
        <v>岳阳大润发商业有限公司</v>
      </c>
      <c r="I21" s="8" t="str">
        <f>VLOOKUP(B21,[1]Sheet1!$C:$J,8,0)</f>
        <v>岳阳市岳阳楼区青年路与建湘路交汇处</v>
      </c>
      <c r="J21" s="8" t="str">
        <f>VLOOKUP(B21,[1]Sheet1!$C:$K,9,0)</f>
        <v>农夫山泉湖北丹江口(均州)饮料有限公司</v>
      </c>
      <c r="K21" s="8" t="str">
        <f>VLOOKUP(B21,[1]Sheet1!$C:$L,10,0)</f>
        <v>丹江口市羊山路199号</v>
      </c>
      <c r="L21" s="8" t="str">
        <f>VLOOKUP(B21,[1]Sheet1!$C:$M,11,0)</f>
        <v>2026-01-19</v>
      </c>
      <c r="M21" s="8" t="s">
        <v>16</v>
      </c>
    </row>
    <row r="22" s="1" customFormat="1" ht="57" customHeight="1" spans="1:13">
      <c r="A22" s="8">
        <v>19</v>
      </c>
      <c r="B22" s="8" t="s">
        <v>34</v>
      </c>
      <c r="C22" s="8" t="str">
        <f>VLOOKUP(B22,[1]Sheet1!$C:$D,2,0)</f>
        <v>山润全压榨橄榄茶籽香食用植物调和油</v>
      </c>
      <c r="D22" s="8" t="str">
        <f>VLOOKUP(B22,[1]Sheet1!$C:$E,3,0)</f>
        <v>食用油、油脂及其制品</v>
      </c>
      <c r="E22" s="8" t="str">
        <f>VLOOKUP(B22,[1]Sheet1!$C:$G,5,0)</f>
        <v>680mL/瓶</v>
      </c>
      <c r="F22" s="8" t="str">
        <f>VLOOKUP(B22,[1]Sheet1!$C:$F,4,0)</f>
        <v>山润和图形</v>
      </c>
      <c r="G22" s="8" t="str">
        <f>VLOOKUP(B22,[1]Sheet1!$C:$H,6,0)</f>
        <v>2025-06-15</v>
      </c>
      <c r="H22" s="8" t="str">
        <f>VLOOKUP(B22,[1]Sheet1!$C:$I,7,0)</f>
        <v>岳阳大润发商业有限公司</v>
      </c>
      <c r="I22" s="8" t="str">
        <f>VLOOKUP(B22,[1]Sheet1!$C:$J,8,0)</f>
        <v>岳阳市岳阳楼区青年路与建湘路交汇处</v>
      </c>
      <c r="J22" s="8" t="str">
        <f>VLOOKUP(B22,[1]Sheet1!$C:$K,9,0)</f>
        <v>湖南山润油茶科技发展有限公司</v>
      </c>
      <c r="K22" s="8" t="str">
        <f>VLOOKUP(B22,[1]Sheet1!$C:$L,10,0)</f>
        <v>湖南平江高新技术产业园区</v>
      </c>
      <c r="L22" s="8" t="str">
        <f>VLOOKUP(B22,[1]Sheet1!$C:$M,11,0)</f>
        <v>2026-01-19</v>
      </c>
      <c r="M22" s="8" t="s">
        <v>16</v>
      </c>
    </row>
    <row r="23" s="1" customFormat="1" ht="59" customHeight="1" spans="1:13">
      <c r="A23" s="8">
        <v>20</v>
      </c>
      <c r="B23" s="8" t="s">
        <v>35</v>
      </c>
      <c r="C23" s="8" t="str">
        <f>VLOOKUP(B23,[1]Sheet1!$C:$D,2,0)</f>
        <v>冰糖雪梨 梨汁饮品（果蔬汁类及其饮料）</v>
      </c>
      <c r="D23" s="8" t="str">
        <f>VLOOKUP(B23,[1]Sheet1!$C:$E,3,0)</f>
        <v>饮料</v>
      </c>
      <c r="E23" s="8" t="str">
        <f>VLOOKUP(B23,[1]Sheet1!$C:$G,5,0)</f>
        <v>250mL/盒</v>
      </c>
      <c r="F23" s="8" t="str">
        <f>VLOOKUP(B23,[1]Sheet1!$C:$F,4,0)</f>
        <v>康師傅和图形</v>
      </c>
      <c r="G23" s="8" t="str">
        <f>VLOOKUP(B23,[1]Sheet1!$C:$H,6,0)</f>
        <v>2025-05-29</v>
      </c>
      <c r="H23" s="8" t="str">
        <f>VLOOKUP(B23,[1]Sheet1!$C:$I,7,0)</f>
        <v>岳阳大润发商业有限公司</v>
      </c>
      <c r="I23" s="8" t="str">
        <f>VLOOKUP(B23,[1]Sheet1!$C:$J,8,0)</f>
        <v>岳阳市岳阳楼区青年路与建湘路交汇处</v>
      </c>
      <c r="J23" s="8" t="str">
        <f>VLOOKUP(B23,[1]Sheet1!$C:$K,9,0)</f>
        <v>长沙顶津食品有限公司</v>
      </c>
      <c r="K23" s="8" t="str">
        <f>VLOOKUP(B23,[1]Sheet1!$C:$L,10,0)</f>
        <v>湖南省长沙市宁乡经济技术开发区蓝月谷路6号</v>
      </c>
      <c r="L23" s="8" t="str">
        <f>VLOOKUP(B23,[1]Sheet1!$C:$M,11,0)</f>
        <v>2026-01-19</v>
      </c>
      <c r="M23" s="8" t="s">
        <v>16</v>
      </c>
    </row>
    <row r="24" s="1" customFormat="1" ht="57" customHeight="1" spans="1:13">
      <c r="A24" s="8">
        <v>21</v>
      </c>
      <c r="B24" s="8" t="s">
        <v>36</v>
      </c>
      <c r="C24" s="8" t="str">
        <f>VLOOKUP(B24,[1]Sheet1!$C:$D,2,0)</f>
        <v>湘佳前腿肉（猪肉）</v>
      </c>
      <c r="D24" s="8" t="str">
        <f>VLOOKUP(B24,[1]Sheet1!$C:$E,3,0)</f>
        <v>食用农产品</v>
      </c>
      <c r="E24" s="8" t="str">
        <f>VLOOKUP(B24,[1]Sheet1!$C:$G,5,0)</f>
        <v>/</v>
      </c>
      <c r="F24" s="8" t="str">
        <f>VLOOKUP(B24,[1]Sheet1!$C:$F,4,0)</f>
        <v>/</v>
      </c>
      <c r="G24" s="8" t="str">
        <f>VLOOKUP(B24,[1]Sheet1!$C:$H,6,0)</f>
        <v>2026-01-18</v>
      </c>
      <c r="H24" s="8" t="str">
        <f>VLOOKUP(B24,[1]Sheet1!$C:$I,7,0)</f>
        <v>岳阳大润发商业有限公司</v>
      </c>
      <c r="I24" s="8" t="str">
        <f>VLOOKUP(B24,[1]Sheet1!$C:$J,8,0)</f>
        <v>岳阳市岳阳楼区青年路与建湘路交汇处</v>
      </c>
      <c r="J24" s="8" t="str">
        <f>VLOOKUP(B24,[1]Sheet1!$C:$K,9,0)</f>
        <v>湖南湘佳牧业股份有限公司</v>
      </c>
      <c r="K24" s="8" t="str">
        <f>VLOOKUP(B24,[1]Sheet1!$C:$L,10,0)</f>
        <v>湖南省常德市石门县湖南湘佳牧业股份有限公司</v>
      </c>
      <c r="L24" s="8" t="str">
        <f>VLOOKUP(B24,[1]Sheet1!$C:$M,11,0)</f>
        <v>2026-01-19</v>
      </c>
      <c r="M24" s="8" t="s">
        <v>16</v>
      </c>
    </row>
    <row r="25" s="1" customFormat="1" ht="60" customHeight="1" spans="1:13">
      <c r="A25" s="8">
        <v>22</v>
      </c>
      <c r="B25" s="8" t="s">
        <v>37</v>
      </c>
      <c r="C25" s="8" t="str">
        <f>VLOOKUP(B25,[1]Sheet1!$C:$D,2,0)</f>
        <v>牛腿（鲜牛肉）</v>
      </c>
      <c r="D25" s="8" t="str">
        <f>VLOOKUP(B25,[1]Sheet1!$C:$E,3,0)</f>
        <v>食用农产品</v>
      </c>
      <c r="E25" s="8" t="str">
        <f>VLOOKUP(B25,[1]Sheet1!$C:$G,5,0)</f>
        <v>/</v>
      </c>
      <c r="F25" s="8" t="str">
        <f>VLOOKUP(B25,[1]Sheet1!$C:$F,4,0)</f>
        <v>/</v>
      </c>
      <c r="G25" s="8" t="str">
        <f>VLOOKUP(B25,[1]Sheet1!$C:$H,6,0)</f>
        <v>2026-01-18</v>
      </c>
      <c r="H25" s="8" t="str">
        <f>VLOOKUP(B25,[1]Sheet1!$C:$I,7,0)</f>
        <v>岳阳大润发商业有限公司</v>
      </c>
      <c r="I25" s="8" t="str">
        <f>VLOOKUP(B25,[1]Sheet1!$C:$J,8,0)</f>
        <v>岳阳市岳阳楼区青年路与建湘路交汇处</v>
      </c>
      <c r="J25" s="8" t="str">
        <f>VLOOKUP(B25,[1]Sheet1!$C:$K,9,0)</f>
        <v>认养一头牛（长春）食品有限公司</v>
      </c>
      <c r="K25" s="8" t="str">
        <f>VLOOKUP(B25,[1]Sheet1!$C:$L,10,0)</f>
        <v>公主岭市岭东工业集中区彦明大街与甲二街交汇北侧</v>
      </c>
      <c r="L25" s="8" t="str">
        <f>VLOOKUP(B25,[1]Sheet1!$C:$M,11,0)</f>
        <v>2026-01-19</v>
      </c>
      <c r="M25" s="8" t="s">
        <v>16</v>
      </c>
    </row>
    <row r="26" s="1" customFormat="1" ht="62" customHeight="1" spans="1:13">
      <c r="A26" s="8">
        <v>23</v>
      </c>
      <c r="B26" s="8" t="s">
        <v>38</v>
      </c>
      <c r="C26" s="8" t="str">
        <f>VLOOKUP(B26,[1]Sheet1!$C:$D,2,0)</f>
        <v>湘佳黄油母鸡（鸡肉）</v>
      </c>
      <c r="D26" s="8" t="str">
        <f>VLOOKUP(B26,[1]Sheet1!$C:$E,3,0)</f>
        <v>食用农产品</v>
      </c>
      <c r="E26" s="8" t="str">
        <f>VLOOKUP(B26,[1]Sheet1!$C:$G,5,0)</f>
        <v>/</v>
      </c>
      <c r="F26" s="8" t="str">
        <f>VLOOKUP(B26,[1]Sheet1!$C:$F,4,0)</f>
        <v>/</v>
      </c>
      <c r="G26" s="8" t="str">
        <f>VLOOKUP(B26,[1]Sheet1!$C:$H,6,0)</f>
        <v>2026-01-15</v>
      </c>
      <c r="H26" s="8" t="str">
        <f>VLOOKUP(B26,[1]Sheet1!$C:$I,7,0)</f>
        <v>岳阳大润发商业有限公司</v>
      </c>
      <c r="I26" s="8" t="str">
        <f>VLOOKUP(B26,[1]Sheet1!$C:$J,8,0)</f>
        <v>岳阳市岳阳楼区青年路与建湘路交汇处</v>
      </c>
      <c r="J26" s="8" t="str">
        <f>VLOOKUP(B26,[1]Sheet1!$C:$K,9,0)</f>
        <v>湖南湘佳牧业股份有限公司（家禽）</v>
      </c>
      <c r="K26" s="8" t="str">
        <f>VLOOKUP(B26,[1]Sheet1!$C:$L,10,0)</f>
        <v>湖南省常德市石门县湖南湘佳牧业股份有限公司（家禽）</v>
      </c>
      <c r="L26" s="8" t="str">
        <f>VLOOKUP(B26,[1]Sheet1!$C:$M,11,0)</f>
        <v>2026-01-19</v>
      </c>
      <c r="M26" s="8" t="s">
        <v>16</v>
      </c>
    </row>
    <row r="27" s="1" customFormat="1" ht="60" customHeight="1" spans="1:13">
      <c r="A27" s="8">
        <v>24</v>
      </c>
      <c r="B27" s="8" t="s">
        <v>39</v>
      </c>
      <c r="C27" s="8" t="str">
        <f>VLOOKUP(B27,[1]Sheet1!$C:$D,2,0)</f>
        <v>湘佳仔水鸭（鸭肉）</v>
      </c>
      <c r="D27" s="8" t="str">
        <f>VLOOKUP(B27,[1]Sheet1!$C:$E,3,0)</f>
        <v>食用农产品</v>
      </c>
      <c r="E27" s="8" t="str">
        <f>VLOOKUP(B27,[1]Sheet1!$C:$G,5,0)</f>
        <v>/</v>
      </c>
      <c r="F27" s="8" t="str">
        <f>VLOOKUP(B27,[1]Sheet1!$C:$F,4,0)</f>
        <v>/</v>
      </c>
      <c r="G27" s="8" t="str">
        <f>VLOOKUP(B27,[1]Sheet1!$C:$H,6,0)</f>
        <v>2026-01-15</v>
      </c>
      <c r="H27" s="8" t="str">
        <f>VLOOKUP(B27,[1]Sheet1!$C:$I,7,0)</f>
        <v>岳阳大润发商业有限公司</v>
      </c>
      <c r="I27" s="8" t="str">
        <f>VLOOKUP(B27,[1]Sheet1!$C:$J,8,0)</f>
        <v>岳阳市岳阳楼区青年路与建湘路交汇处</v>
      </c>
      <c r="J27" s="8" t="str">
        <f>VLOOKUP(B27,[1]Sheet1!$C:$K,9,0)</f>
        <v>湖南湘佳牧业股份有限公司（家禽）</v>
      </c>
      <c r="K27" s="8" t="str">
        <f>VLOOKUP(B27,[1]Sheet1!$C:$L,10,0)</f>
        <v>湖南省常德市石门县湖南湘佳牧业股份有限公司（家禽）</v>
      </c>
      <c r="L27" s="8" t="str">
        <f>VLOOKUP(B27,[1]Sheet1!$C:$M,11,0)</f>
        <v>2026-01-19</v>
      </c>
      <c r="M27" s="8" t="s">
        <v>16</v>
      </c>
    </row>
    <row r="28" s="1" customFormat="1" ht="60" customHeight="1" spans="1:13">
      <c r="A28" s="8">
        <v>25</v>
      </c>
      <c r="B28" s="8" t="s">
        <v>40</v>
      </c>
      <c r="C28" s="8" t="str">
        <f>VLOOKUP(B28,[1]Sheet1!$C:$D,2,0)</f>
        <v>金龙鱼菜籽油</v>
      </c>
      <c r="D28" s="8" t="str">
        <f>VLOOKUP(B28,[1]Sheet1!$C:$E,3,0)</f>
        <v>食用油、油脂及其制品</v>
      </c>
      <c r="E28" s="8" t="str">
        <f>VLOOKUP(B28,[1]Sheet1!$C:$G,5,0)</f>
        <v>700毫升/瓶</v>
      </c>
      <c r="F28" s="8" t="str">
        <f>VLOOKUP(B28,[1]Sheet1!$C:$F,4,0)</f>
        <v>外婆乡小榨和图形、金龙鱼、图形</v>
      </c>
      <c r="G28" s="8" t="str">
        <f>VLOOKUP(B28,[1]Sheet1!$C:$H,6,0)</f>
        <v>2025-09-03</v>
      </c>
      <c r="H28" s="8" t="str">
        <f>VLOOKUP(B28,[1]Sheet1!$C:$I,7,0)</f>
        <v>岳阳楼区鹏博超市（个体工商户）</v>
      </c>
      <c r="I28" s="8" t="str">
        <f>VLOOKUP(B28,[1]Sheet1!$C:$J,8,0)</f>
        <v>湖南省岳阳市岳阳楼区五里牌街道高山坡社区六网格五里牌路123号</v>
      </c>
      <c r="J28" s="8" t="str">
        <f>VLOOKUP(B28,[1]Sheet1!$C:$K,9,0)</f>
        <v>益海嘉里（岳阳）粮油工业有限公司</v>
      </c>
      <c r="K28" s="8" t="str">
        <f>VLOOKUP(B28,[1]Sheet1!$C:$L,10,0)</f>
        <v>岳阳市岳阳楼区沿湖大道25号</v>
      </c>
      <c r="L28" s="8" t="str">
        <f>VLOOKUP(B28,[1]Sheet1!$C:$M,11,0)</f>
        <v>2026-01-19</v>
      </c>
      <c r="M28" s="8" t="s">
        <v>16</v>
      </c>
    </row>
    <row r="29" s="1" customFormat="1" ht="64" customHeight="1" spans="1:13">
      <c r="A29" s="8">
        <v>26</v>
      </c>
      <c r="B29" s="8" t="s">
        <v>41</v>
      </c>
      <c r="C29" s="8" t="str">
        <f>VLOOKUP(B29,[1]Sheet1!$C:$D,2,0)</f>
        <v>新希望纯牛奶（灭菌乳）</v>
      </c>
      <c r="D29" s="8" t="str">
        <f>VLOOKUP(B29,[1]Sheet1!$C:$E,3,0)</f>
        <v>乳制品</v>
      </c>
      <c r="E29" s="8" t="str">
        <f>VLOOKUP(B29,[1]Sheet1!$C:$G,5,0)</f>
        <v>1L/盒</v>
      </c>
      <c r="F29" s="8" t="str">
        <f>VLOOKUP(B29,[1]Sheet1!$C:$F,4,0)</f>
        <v>/</v>
      </c>
      <c r="G29" s="8" t="str">
        <f>VLOOKUP(B29,[1]Sheet1!$C:$H,6,0)</f>
        <v>2025-10-26</v>
      </c>
      <c r="H29" s="8" t="str">
        <f>VLOOKUP(B29,[1]Sheet1!$C:$I,7,0)</f>
        <v>岳阳楼区鹏博超市（个体工商户）</v>
      </c>
      <c r="I29" s="8" t="str">
        <f>VLOOKUP(B29,[1]Sheet1!$C:$J,8,0)</f>
        <v>湖南省岳阳市岳阳楼区五里牌街道高山坡社区六网格五里牌路123号</v>
      </c>
      <c r="J29" s="8" t="str">
        <f>VLOOKUP(B29,[1]Sheet1!$C:$K,9,0)</f>
        <v>湖南新希望南山液态乳业有限公司</v>
      </c>
      <c r="K29" s="8" t="str">
        <f>VLOOKUP(B29,[1]Sheet1!$C:$L,10,0)</f>
        <v>湖南望城经济开发区雷锋大道108号</v>
      </c>
      <c r="L29" s="8" t="str">
        <f>VLOOKUP(B29,[1]Sheet1!$C:$M,11,0)</f>
        <v>2026-01-19</v>
      </c>
      <c r="M29" s="8" t="s">
        <v>16</v>
      </c>
    </row>
    <row r="30" s="1" customFormat="1" ht="63" customHeight="1" spans="1:13">
      <c r="A30" s="8">
        <v>27</v>
      </c>
      <c r="B30" s="8" t="s">
        <v>42</v>
      </c>
      <c r="C30" s="8" t="str">
        <f>VLOOKUP(B30,[1]Sheet1!$C:$D,2,0)</f>
        <v>正宗散养鸡蛋</v>
      </c>
      <c r="D30" s="8" t="str">
        <f>VLOOKUP(B30,[1]Sheet1!$C:$E,3,0)</f>
        <v>食用农产品</v>
      </c>
      <c r="E30" s="8" t="str">
        <f>VLOOKUP(B30,[1]Sheet1!$C:$G,5,0)</f>
        <v>/</v>
      </c>
      <c r="F30" s="8" t="str">
        <f>VLOOKUP(B30,[1]Sheet1!$C:$F,4,0)</f>
        <v>/</v>
      </c>
      <c r="G30" s="8" t="str">
        <f>VLOOKUP(B30,[1]Sheet1!$C:$H,6,0)</f>
        <v>2026-01-19</v>
      </c>
      <c r="H30" s="8" t="str">
        <f>VLOOKUP(B30,[1]Sheet1!$C:$I,7,0)</f>
        <v>岳阳楼区鹏博超市（个体工商户）</v>
      </c>
      <c r="I30" s="8" t="str">
        <f>VLOOKUP(B30,[1]Sheet1!$C:$J,8,0)</f>
        <v>湖南省岳阳市岳阳楼区五里牌街道高山坡社区六网格五里牌路123号</v>
      </c>
      <c r="J30" s="8" t="str">
        <f>VLOOKUP(B30,[1]Sheet1!$C:$K,9,0)</f>
        <v>/</v>
      </c>
      <c r="K30" s="8" t="str">
        <f>VLOOKUP(B30,[1]Sheet1!$C:$L,10,0)</f>
        <v>/</v>
      </c>
      <c r="L30" s="8" t="str">
        <f>VLOOKUP(B30,[1]Sheet1!$C:$M,11,0)</f>
        <v>2026-01-19</v>
      </c>
      <c r="M30" s="8" t="s">
        <v>16</v>
      </c>
    </row>
    <row r="31" s="1" customFormat="1" ht="69" customHeight="1" spans="1:13">
      <c r="A31" s="8">
        <v>28</v>
      </c>
      <c r="B31" s="8" t="s">
        <v>43</v>
      </c>
      <c r="C31" s="8" t="str">
        <f>VLOOKUP(B31,[1]Sheet1!$C:$D,2,0)</f>
        <v>黄白（大白菜）</v>
      </c>
      <c r="D31" s="8" t="str">
        <f>VLOOKUP(B31,[1]Sheet1!$C:$E,3,0)</f>
        <v>食用农产品</v>
      </c>
      <c r="E31" s="8" t="str">
        <f>VLOOKUP(B31,[1]Sheet1!$C:$G,5,0)</f>
        <v>/</v>
      </c>
      <c r="F31" s="8" t="str">
        <f>VLOOKUP(B31,[1]Sheet1!$C:$F,4,0)</f>
        <v>/</v>
      </c>
      <c r="G31" s="8" t="str">
        <f>VLOOKUP(B31,[1]Sheet1!$C:$H,6,0)</f>
        <v>2026-01-19</v>
      </c>
      <c r="H31" s="8" t="str">
        <f>VLOOKUP(B31,[1]Sheet1!$C:$I,7,0)</f>
        <v>岳阳楼区鹏博超市（个体工商户）</v>
      </c>
      <c r="I31" s="8" t="str">
        <f>VLOOKUP(B31,[1]Sheet1!$C:$J,8,0)</f>
        <v>湖南省岳阳市岳阳楼区五里牌街道高山坡社区六网格五里牌路123号</v>
      </c>
      <c r="J31" s="8" t="str">
        <f>VLOOKUP(B31,[1]Sheet1!$C:$K,9,0)</f>
        <v>/</v>
      </c>
      <c r="K31" s="8" t="str">
        <f>VLOOKUP(B31,[1]Sheet1!$C:$L,10,0)</f>
        <v>/</v>
      </c>
      <c r="L31" s="8" t="str">
        <f>VLOOKUP(B31,[1]Sheet1!$C:$M,11,0)</f>
        <v>2026-01-19</v>
      </c>
      <c r="M31" s="8" t="s">
        <v>16</v>
      </c>
    </row>
    <row r="32" s="1" customFormat="1" ht="59" customHeight="1" spans="1:13">
      <c r="A32" s="8">
        <v>29</v>
      </c>
      <c r="B32" s="8" t="s">
        <v>44</v>
      </c>
      <c r="C32" s="8" t="str">
        <f>VLOOKUP(B32,[1]Sheet1!$C:$D,2,0)</f>
        <v>红富士苹果</v>
      </c>
      <c r="D32" s="8" t="str">
        <f>VLOOKUP(B32,[1]Sheet1!$C:$E,3,0)</f>
        <v>食用农产品</v>
      </c>
      <c r="E32" s="8" t="str">
        <f>VLOOKUP(B32,[1]Sheet1!$C:$G,5,0)</f>
        <v>/</v>
      </c>
      <c r="F32" s="8" t="str">
        <f>VLOOKUP(B32,[1]Sheet1!$C:$F,4,0)</f>
        <v>/</v>
      </c>
      <c r="G32" s="8" t="str">
        <f>VLOOKUP(B32,[1]Sheet1!$C:$H,6,0)</f>
        <v>2026-01-19</v>
      </c>
      <c r="H32" s="8" t="str">
        <f>VLOOKUP(B32,[1]Sheet1!$C:$I,7,0)</f>
        <v>岳阳楼区鹏博超市（个体工商户）</v>
      </c>
      <c r="I32" s="8" t="str">
        <f>VLOOKUP(B32,[1]Sheet1!$C:$J,8,0)</f>
        <v>湖南省岳阳市岳阳楼区五里牌街道高山坡社区六网格五里牌路123号</v>
      </c>
      <c r="J32" s="8" t="str">
        <f>VLOOKUP(B32,[1]Sheet1!$C:$K,9,0)</f>
        <v>/</v>
      </c>
      <c r="K32" s="8" t="str">
        <f>VLOOKUP(B32,[1]Sheet1!$C:$L,10,0)</f>
        <v>/</v>
      </c>
      <c r="L32" s="8" t="str">
        <f>VLOOKUP(B32,[1]Sheet1!$C:$M,11,0)</f>
        <v>2026-01-19</v>
      </c>
      <c r="M32" s="8" t="s">
        <v>16</v>
      </c>
    </row>
    <row r="33" s="1" customFormat="1" ht="59" customHeight="1" spans="1:13">
      <c r="A33" s="8">
        <v>30</v>
      </c>
      <c r="B33" s="8" t="s">
        <v>45</v>
      </c>
      <c r="C33" s="8" t="str">
        <f>VLOOKUP(B33,[1]Sheet1!$C:$D,2,0)</f>
        <v>耙耙柑</v>
      </c>
      <c r="D33" s="8" t="str">
        <f>VLOOKUP(B33,[1]Sheet1!$C:$E,3,0)</f>
        <v>食用农产品</v>
      </c>
      <c r="E33" s="8" t="str">
        <f>VLOOKUP(B33,[1]Sheet1!$C:$G,5,0)</f>
        <v>/</v>
      </c>
      <c r="F33" s="8" t="str">
        <f>VLOOKUP(B33,[1]Sheet1!$C:$F,4,0)</f>
        <v>/</v>
      </c>
      <c r="G33" s="8" t="str">
        <f>VLOOKUP(B33,[1]Sheet1!$C:$H,6,0)</f>
        <v>2026-01-19</v>
      </c>
      <c r="H33" s="8" t="str">
        <f>VLOOKUP(B33,[1]Sheet1!$C:$I,7,0)</f>
        <v>岳阳楼区鹏博超市（个体工商户）</v>
      </c>
      <c r="I33" s="8" t="str">
        <f>VLOOKUP(B33,[1]Sheet1!$C:$J,8,0)</f>
        <v>湖南省岳阳市岳阳楼区五里牌街道高山坡社区六网格五里牌路123号</v>
      </c>
      <c r="J33" s="8" t="str">
        <f>VLOOKUP(B33,[1]Sheet1!$C:$K,9,0)</f>
        <v>/</v>
      </c>
      <c r="K33" s="8" t="str">
        <f>VLOOKUP(B33,[1]Sheet1!$C:$L,10,0)</f>
        <v>/</v>
      </c>
      <c r="L33" s="8" t="str">
        <f>VLOOKUP(B33,[1]Sheet1!$C:$M,11,0)</f>
        <v>2026-01-19</v>
      </c>
      <c r="M33" s="8" t="s">
        <v>16</v>
      </c>
    </row>
    <row r="34" s="1" customFormat="1" ht="59" customHeight="1" spans="1:13">
      <c r="A34" s="8">
        <v>31</v>
      </c>
      <c r="B34" s="8" t="s">
        <v>46</v>
      </c>
      <c r="C34" s="8" t="str">
        <f>VLOOKUP(B34,[1]Sheet1!$C:$D,2,0)</f>
        <v>蜜柚</v>
      </c>
      <c r="D34" s="8" t="str">
        <f>VLOOKUP(B34,[1]Sheet1!$C:$E,3,0)</f>
        <v>食用农产品</v>
      </c>
      <c r="E34" s="8" t="str">
        <f>VLOOKUP(B34,[1]Sheet1!$C:$G,5,0)</f>
        <v>/</v>
      </c>
      <c r="F34" s="8" t="str">
        <f>VLOOKUP(B34,[1]Sheet1!$C:$F,4,0)</f>
        <v>/</v>
      </c>
      <c r="G34" s="8" t="str">
        <f>VLOOKUP(B34,[1]Sheet1!$C:$H,6,0)</f>
        <v>2026-01-19</v>
      </c>
      <c r="H34" s="8" t="str">
        <f>VLOOKUP(B34,[1]Sheet1!$C:$I,7,0)</f>
        <v>岳阳楼区鹏博超市（个体工商户）</v>
      </c>
      <c r="I34" s="8" t="str">
        <f>VLOOKUP(B34,[1]Sheet1!$C:$J,8,0)</f>
        <v>湖南省岳阳市岳阳楼区五里牌街道高山坡社区六网格五里牌路123号</v>
      </c>
      <c r="J34" s="8" t="str">
        <f>VLOOKUP(B34,[1]Sheet1!$C:$K,9,0)</f>
        <v>/</v>
      </c>
      <c r="K34" s="8" t="str">
        <f>VLOOKUP(B34,[1]Sheet1!$C:$L,10,0)</f>
        <v>/</v>
      </c>
      <c r="L34" s="8" t="str">
        <f>VLOOKUP(B34,[1]Sheet1!$C:$M,11,0)</f>
        <v>2026-01-19</v>
      </c>
      <c r="M34" s="8" t="s">
        <v>16</v>
      </c>
    </row>
    <row r="35" s="1" customFormat="1" ht="60" customHeight="1" spans="1:13">
      <c r="A35" s="8">
        <v>32</v>
      </c>
      <c r="B35" s="8" t="s">
        <v>47</v>
      </c>
      <c r="C35" s="8" t="str">
        <f>VLOOKUP(B35,[1]Sheet1!$C:$D,2,0)</f>
        <v>前腿肉（猪肉）</v>
      </c>
      <c r="D35" s="8" t="str">
        <f>VLOOKUP(B35,[1]Sheet1!$C:$E,3,0)</f>
        <v>食用农产品</v>
      </c>
      <c r="E35" s="8" t="str">
        <f>VLOOKUP(B35,[1]Sheet1!$C:$G,5,0)</f>
        <v>/</v>
      </c>
      <c r="F35" s="8" t="str">
        <f>VLOOKUP(B35,[1]Sheet1!$C:$F,4,0)</f>
        <v>/</v>
      </c>
      <c r="G35" s="8" t="str">
        <f>VLOOKUP(B35,[1]Sheet1!$C:$H,6,0)</f>
        <v>2026-01-19</v>
      </c>
      <c r="H35" s="8" t="str">
        <f>VLOOKUP(B35,[1]Sheet1!$C:$I,7,0)</f>
        <v>岳阳楼区鹏博超市（个体工商户）</v>
      </c>
      <c r="I35" s="8" t="str">
        <f>VLOOKUP(B35,[1]Sheet1!$C:$J,8,0)</f>
        <v>湖南省岳阳市岳阳楼区五里牌街道高山坡社区六网格五里牌路123号</v>
      </c>
      <c r="J35" s="8" t="str">
        <f>VLOOKUP(B35,[1]Sheet1!$C:$K,9,0)</f>
        <v>岳阳汇康食品有限公司</v>
      </c>
      <c r="K35" s="8" t="str">
        <f>VLOOKUP(B35,[1]Sheet1!$C:$L,10,0)</f>
        <v>湖南省岳阳市岳阳楼区</v>
      </c>
      <c r="L35" s="8" t="str">
        <f>VLOOKUP(B35,[1]Sheet1!$C:$M,11,0)</f>
        <v>2026-01-19</v>
      </c>
      <c r="M35" s="8" t="s">
        <v>16</v>
      </c>
    </row>
    <row r="36" s="1" customFormat="1" ht="57" customHeight="1" spans="1:13">
      <c r="A36" s="8">
        <v>33</v>
      </c>
      <c r="B36" s="8" t="s">
        <v>48</v>
      </c>
      <c r="C36" s="8" t="str">
        <f>VLOOKUP(B36,[1]Sheet1!$C:$D,2,0)</f>
        <v>老婆饼（糕点）</v>
      </c>
      <c r="D36" s="8" t="str">
        <f>VLOOKUP(B36,[1]Sheet1!$C:$E,3,0)</f>
        <v>糕点</v>
      </c>
      <c r="E36" s="8" t="str">
        <f>VLOOKUP(B36,[1]Sheet1!$C:$G,5,0)</f>
        <v>散装称重</v>
      </c>
      <c r="F36" s="8" t="str">
        <f>VLOOKUP(B36,[1]Sheet1!$C:$F,4,0)</f>
        <v>乐盟和图形</v>
      </c>
      <c r="G36" s="8" t="str">
        <f>VLOOKUP(B36,[1]Sheet1!$C:$H,6,0)</f>
        <v>2025-12-27</v>
      </c>
      <c r="H36" s="8" t="str">
        <f>VLOOKUP(B36,[1]Sheet1!$C:$I,7,0)</f>
        <v>岳阳楼区乐嘉食品店</v>
      </c>
      <c r="I36" s="8" t="str">
        <f>VLOOKUP(B36,[1]Sheet1!$C:$J,8,0)</f>
        <v>岳阳市岳阳楼区南湖大道南湖商业广场102号（白杨坡社区）</v>
      </c>
      <c r="J36" s="8" t="str">
        <f>VLOOKUP(B36,[1]Sheet1!$C:$K,9,0)</f>
        <v>东莞市乐盟食品有限公司</v>
      </c>
      <c r="K36" s="8" t="str">
        <f>VLOOKUP(B36,[1]Sheet1!$C:$L,10,0)</f>
        <v>广东省东莞市茶山镇伟建路1号2号楼</v>
      </c>
      <c r="L36" s="8" t="str">
        <f>VLOOKUP(B36,[1]Sheet1!$C:$M,11,0)</f>
        <v>2026-01-19</v>
      </c>
      <c r="M36" s="8" t="s">
        <v>16</v>
      </c>
    </row>
    <row r="37" s="1" customFormat="1" ht="72" customHeight="1" spans="1:13">
      <c r="A37" s="8">
        <v>34</v>
      </c>
      <c r="B37" s="8" t="s">
        <v>49</v>
      </c>
      <c r="C37" s="8" t="str">
        <f>VLOOKUP(B37,[1]Sheet1!$C:$D,2,0)</f>
        <v>蟹香蛋黄风味锅巴（糕点）</v>
      </c>
      <c r="D37" s="8" t="str">
        <f>VLOOKUP(B37,[1]Sheet1!$C:$E,3,0)</f>
        <v>糕点</v>
      </c>
      <c r="E37" s="8" t="str">
        <f>VLOOKUP(B37,[1]Sheet1!$C:$G,5,0)</f>
        <v>计量称重</v>
      </c>
      <c r="F37" s="8" t="str">
        <f>VLOOKUP(B37,[1]Sheet1!$C:$F,4,0)</f>
        <v>可可买</v>
      </c>
      <c r="G37" s="8" t="str">
        <f>VLOOKUP(B37,[1]Sheet1!$C:$H,6,0)</f>
        <v>2025-12-18</v>
      </c>
      <c r="H37" s="8" t="str">
        <f>VLOOKUP(B37,[1]Sheet1!$C:$I,7,0)</f>
        <v>岳阳楼区乐嘉食品店</v>
      </c>
      <c r="I37" s="8" t="str">
        <f>VLOOKUP(B37,[1]Sheet1!$C:$J,8,0)</f>
        <v>岳阳市岳阳楼区南湖大道南湖商业广场102号（白杨坡社区）</v>
      </c>
      <c r="J37" s="8" t="str">
        <f>VLOOKUP(B37,[1]Sheet1!$C:$K,9,0)</f>
        <v>合肥鑫百益食品有限公司</v>
      </c>
      <c r="K37" s="8" t="str">
        <f>VLOOKUP(B37,[1]Sheet1!$C:$L,10,0)</f>
        <v>安徽省合肥市肥东县肥东经济开发区桂王路西侧（安徽凯利3#）3层</v>
      </c>
      <c r="L37" s="8" t="str">
        <f>VLOOKUP(B37,[1]Sheet1!$C:$M,11,0)</f>
        <v>2026-01-19</v>
      </c>
      <c r="M37" s="8" t="s">
        <v>16</v>
      </c>
    </row>
    <row r="38" s="1" customFormat="1" ht="70" customHeight="1" spans="1:13">
      <c r="A38" s="8">
        <v>35</v>
      </c>
      <c r="B38" s="8" t="s">
        <v>50</v>
      </c>
      <c r="C38" s="8" t="str">
        <f>VLOOKUP(B38,[1]Sheet1!$C:$D,2,0)</f>
        <v>肉松饼（糕点）</v>
      </c>
      <c r="D38" s="8" t="str">
        <f>VLOOKUP(B38,[1]Sheet1!$C:$E,3,0)</f>
        <v>糕点</v>
      </c>
      <c r="E38" s="8" t="str">
        <f>VLOOKUP(B38,[1]Sheet1!$C:$G,5,0)</f>
        <v>称重</v>
      </c>
      <c r="F38" s="8" t="str">
        <f>VLOOKUP(B38,[1]Sheet1!$C:$F,4,0)</f>
        <v>两口子和图形</v>
      </c>
      <c r="G38" s="8" t="str">
        <f>VLOOKUP(B38,[1]Sheet1!$C:$H,6,0)</f>
        <v>2026-01-05</v>
      </c>
      <c r="H38" s="8" t="str">
        <f>VLOOKUP(B38,[1]Sheet1!$C:$I,7,0)</f>
        <v>岳阳楼区乐嘉食品店</v>
      </c>
      <c r="I38" s="8" t="str">
        <f>VLOOKUP(B38,[1]Sheet1!$C:$J,8,0)</f>
        <v>岳阳市岳阳楼区南湖大道南湖商业广场102号（白杨坡社区）</v>
      </c>
      <c r="J38" s="8" t="str">
        <f>VLOOKUP(B38,[1]Sheet1!$C:$K,9,0)</f>
        <v>福建两口子食品有限公司</v>
      </c>
      <c r="K38" s="8" t="str">
        <f>VLOOKUP(B38,[1]Sheet1!$C:$L,10,0)</f>
        <v>福建省漳州市南靖县南靖高新技术产业园区</v>
      </c>
      <c r="L38" s="8" t="str">
        <f>VLOOKUP(B38,[1]Sheet1!$C:$M,11,0)</f>
        <v>2026-01-19</v>
      </c>
      <c r="M38" s="8" t="s">
        <v>16</v>
      </c>
    </row>
    <row r="39" s="1" customFormat="1" ht="87" customHeight="1" spans="1:13">
      <c r="A39" s="8">
        <v>36</v>
      </c>
      <c r="B39" s="8" t="s">
        <v>51</v>
      </c>
      <c r="C39" s="8" t="str">
        <f>VLOOKUP(B39,[1]Sheet1!$C:$D,2,0)</f>
        <v>原味酱芒果（凉果类）</v>
      </c>
      <c r="D39" s="8" t="str">
        <f>VLOOKUP(B39,[1]Sheet1!$C:$E,3,0)</f>
        <v>水果制品</v>
      </c>
      <c r="E39" s="8" t="str">
        <f>VLOOKUP(B39,[1]Sheet1!$C:$G,5,0)</f>
        <v>计量称重</v>
      </c>
      <c r="F39" s="8" t="str">
        <f>VLOOKUP(B39,[1]Sheet1!$C:$F,4,0)</f>
        <v>佳宝和图形</v>
      </c>
      <c r="G39" s="8" t="str">
        <f>VLOOKUP(B39,[1]Sheet1!$C:$H,6,0)</f>
        <v>2025-12-10</v>
      </c>
      <c r="H39" s="8" t="str">
        <f>VLOOKUP(B39,[1]Sheet1!$C:$I,7,0)</f>
        <v>岳阳楼区乐嘉食品店</v>
      </c>
      <c r="I39" s="8" t="str">
        <f>VLOOKUP(B39,[1]Sheet1!$C:$J,8,0)</f>
        <v>岳阳市岳阳楼区南湖大道南湖商业广场102号（白杨坡社区）</v>
      </c>
      <c r="J39" s="8" t="str">
        <f>VLOOKUP(B39,[1]Sheet1!$C:$K,9,0)</f>
        <v>广东佳宝集团有限公司</v>
      </c>
      <c r="K39" s="8" t="str">
        <f>VLOOKUP(B39,[1]Sheet1!$C:$L,10,0)</f>
        <v>广东省潮州市凤泉湖高新区凤泉路中山（潮州）产业转移工业园径南分园地块JN02-17厂房</v>
      </c>
      <c r="L39" s="8" t="str">
        <f>VLOOKUP(B39,[1]Sheet1!$C:$M,11,0)</f>
        <v>2026-01-19</v>
      </c>
      <c r="M39" s="8" t="s">
        <v>16</v>
      </c>
    </row>
    <row r="40" s="1" customFormat="1" ht="61" customHeight="1" spans="1:13">
      <c r="A40" s="8">
        <v>37</v>
      </c>
      <c r="B40" s="8" t="s">
        <v>52</v>
      </c>
      <c r="C40" s="8" t="str">
        <f>VLOOKUP(B40,[1]Sheet1!$C:$D,2,0)</f>
        <v>酱卤猪蹄（五香味）（肉制品）</v>
      </c>
      <c r="D40" s="8" t="str">
        <f>VLOOKUP(B40,[1]Sheet1!$C:$E,3,0)</f>
        <v>肉制品</v>
      </c>
      <c r="E40" s="8" t="str">
        <f>VLOOKUP(B40,[1]Sheet1!$C:$G,5,0)</f>
        <v>计量称重</v>
      </c>
      <c r="F40" s="8" t="str">
        <f>VLOOKUP(B40,[1]Sheet1!$C:$F,4,0)</f>
        <v>搞大路和图形</v>
      </c>
      <c r="G40" s="8" t="str">
        <f>VLOOKUP(B40,[1]Sheet1!$C:$H,6,0)</f>
        <v>2025-12-08</v>
      </c>
      <c r="H40" s="8" t="str">
        <f>VLOOKUP(B40,[1]Sheet1!$C:$I,7,0)</f>
        <v>岳阳楼区乐嘉食品店</v>
      </c>
      <c r="I40" s="8" t="str">
        <f>VLOOKUP(B40,[1]Sheet1!$C:$J,8,0)</f>
        <v>岳阳市岳阳楼区南湖大道南湖商业广场102号（白杨坡社区）</v>
      </c>
      <c r="J40" s="8" t="str">
        <f>VLOOKUP(B40,[1]Sheet1!$C:$K,9,0)</f>
        <v>湖南青果果食品有限公司</v>
      </c>
      <c r="K40" s="8" t="str">
        <f>VLOOKUP(B40,[1]Sheet1!$C:$L,10,0)</f>
        <v>湖南省益阳市资阳区新桥河镇新桥山村工业园区</v>
      </c>
      <c r="L40" s="8" t="str">
        <f>VLOOKUP(B40,[1]Sheet1!$C:$M,11,0)</f>
        <v>2026-01-19</v>
      </c>
      <c r="M40" s="8" t="s">
        <v>16</v>
      </c>
    </row>
    <row r="41" s="1" customFormat="1" ht="74" customHeight="1" spans="1:13">
      <c r="A41" s="8">
        <v>38</v>
      </c>
      <c r="B41" s="8" t="s">
        <v>53</v>
      </c>
      <c r="C41" s="8" t="str">
        <f>VLOOKUP(B41,[1]Sheet1!$C:$D,2,0)</f>
        <v>豆豉鲮鱼（香辣味）（水产制品）</v>
      </c>
      <c r="D41" s="8" t="str">
        <f>VLOOKUP(B41,[1]Sheet1!$C:$E,3,0)</f>
        <v>水产制品</v>
      </c>
      <c r="E41" s="8" t="str">
        <f>VLOOKUP(B41,[1]Sheet1!$C:$G,5,0)</f>
        <v>计量称重</v>
      </c>
      <c r="F41" s="8" t="str">
        <f>VLOOKUP(B41,[1]Sheet1!$C:$F,4,0)</f>
        <v>鑫香龙和图形</v>
      </c>
      <c r="G41" s="8" t="str">
        <f>VLOOKUP(B41,[1]Sheet1!$C:$H,6,0)</f>
        <v>2025-12-25</v>
      </c>
      <c r="H41" s="8" t="str">
        <f>VLOOKUP(B41,[1]Sheet1!$C:$I,7,0)</f>
        <v>岳阳楼区乐嘉食品店</v>
      </c>
      <c r="I41" s="8" t="str">
        <f>VLOOKUP(B41,[1]Sheet1!$C:$J,8,0)</f>
        <v>岳阳市岳阳楼区南湖大道南湖商业广场102号（白杨坡社区）</v>
      </c>
      <c r="J41" s="8" t="str">
        <f>VLOOKUP(B41,[1]Sheet1!$C:$K,9,0)</f>
        <v>湖南梦享时代农业科技发展有限公司</v>
      </c>
      <c r="K41" s="8" t="str">
        <f>VLOOKUP(B41,[1]Sheet1!$C:$L,10,0)</f>
        <v>湖南省长沙市望城经济技术开发区湖南卡米乐食品有限公司1#厂房4楼</v>
      </c>
      <c r="L41" s="8" t="str">
        <f>VLOOKUP(B41,[1]Sheet1!$C:$M,11,0)</f>
        <v>2026-01-19</v>
      </c>
      <c r="M41" s="8" t="s">
        <v>16</v>
      </c>
    </row>
    <row r="42" s="1" customFormat="1" ht="69" customHeight="1" spans="1:13">
      <c r="A42" s="8">
        <v>39</v>
      </c>
      <c r="B42" s="8" t="s">
        <v>54</v>
      </c>
      <c r="C42" s="8" t="str">
        <f>VLOOKUP(B42,[1]Sheet1!$C:$D,2,0)</f>
        <v>双层灭活乳酸菌果汁果冻（白桃味）（果冻）</v>
      </c>
      <c r="D42" s="8" t="str">
        <f>VLOOKUP(B42,[1]Sheet1!$C:$E,3,0)</f>
        <v>糖果制品</v>
      </c>
      <c r="E42" s="8" t="str">
        <f>VLOOKUP(B42,[1]Sheet1!$C:$G,5,0)</f>
        <v>计量称重</v>
      </c>
      <c r="F42" s="8" t="str">
        <f>VLOOKUP(B42,[1]Sheet1!$C:$F,4,0)</f>
        <v>萌小親和图形、MENG XIAOQIN</v>
      </c>
      <c r="G42" s="8" t="str">
        <f>VLOOKUP(B42,[1]Sheet1!$C:$H,6,0)</f>
        <v>2025-11-22</v>
      </c>
      <c r="H42" s="8" t="str">
        <f>VLOOKUP(B42,[1]Sheet1!$C:$I,7,0)</f>
        <v>岳阳楼区乐嘉食品店</v>
      </c>
      <c r="I42" s="8" t="str">
        <f>VLOOKUP(B42,[1]Sheet1!$C:$J,8,0)</f>
        <v>岳阳市岳阳楼区南湖大道南湖商业广场102号（白杨坡社区）</v>
      </c>
      <c r="J42" s="8" t="str">
        <f>VLOOKUP(B42,[1]Sheet1!$C:$K,9,0)</f>
        <v>福建省辉达食品有限公司</v>
      </c>
      <c r="K42" s="8" t="str">
        <f>VLOOKUP(B42,[1]Sheet1!$C:$L,10,0)</f>
        <v>福建省漳州高新区颜厝镇新社农场239号</v>
      </c>
      <c r="L42" s="8" t="str">
        <f>VLOOKUP(B42,[1]Sheet1!$C:$M,11,0)</f>
        <v>2026-01-19</v>
      </c>
      <c r="M42" s="8" t="s">
        <v>16</v>
      </c>
    </row>
    <row r="43" s="1" customFormat="1" ht="81" customHeight="1" spans="1:13">
      <c r="A43" s="8">
        <v>40</v>
      </c>
      <c r="B43" s="8" t="s">
        <v>55</v>
      </c>
      <c r="C43" s="8" t="str">
        <f>VLOOKUP(B43,[1]Sheet1!$C:$D,2,0)</f>
        <v>汁汁烤翅（奥尔良味）（速冻食品）</v>
      </c>
      <c r="D43" s="8" t="str">
        <f>VLOOKUP(B43,[1]Sheet1!$C:$E,3,0)</f>
        <v>速冻食品</v>
      </c>
      <c r="E43" s="8" t="str">
        <f>VLOOKUP(B43,[1]Sheet1!$C:$G,5,0)</f>
        <v>300克/袋</v>
      </c>
      <c r="F43" s="8" t="str">
        <f>VLOOKUP(B43,[1]Sheet1!$C:$F,4,0)</f>
        <v>圣农和图形</v>
      </c>
      <c r="G43" s="8" t="str">
        <f>VLOOKUP(B43,[1]Sheet1!$C:$H,6,0)</f>
        <v>2025-11-11</v>
      </c>
      <c r="H43" s="8" t="str">
        <f>VLOOKUP(B43,[1]Sheet1!$C:$I,7,0)</f>
        <v>岳阳楼区乐嘉食品店</v>
      </c>
      <c r="I43" s="8" t="str">
        <f>VLOOKUP(B43,[1]Sheet1!$C:$J,8,0)</f>
        <v>岳阳市岳阳楼区南湖大道南湖商业广场102号（白杨坡社区）</v>
      </c>
      <c r="J43" s="8" t="str">
        <f>VLOOKUP(B43,[1]Sheet1!$C:$K,9,0)</f>
        <v>江西圣农食品有限公司</v>
      </c>
      <c r="K43" s="8" t="str">
        <f>VLOOKUP(B43,[1]Sheet1!$C:$L,10,0)</f>
        <v>江西省抚州市资溪县鹤城生态经济示范区；江西省抚州市资溪县鹤城生态经济示范区一分厂</v>
      </c>
      <c r="L43" s="8" t="str">
        <f>VLOOKUP(B43,[1]Sheet1!$C:$M,11,0)</f>
        <v>2026-01-19</v>
      </c>
      <c r="M43" s="8" t="s">
        <v>16</v>
      </c>
    </row>
    <row r="44" s="1" customFormat="1" ht="64" customHeight="1" spans="1:13">
      <c r="A44" s="8">
        <v>41</v>
      </c>
      <c r="B44" s="8" t="s">
        <v>56</v>
      </c>
      <c r="C44" s="8" t="str">
        <f>VLOOKUP(B44,[1]Sheet1!$C:$D,2,0)</f>
        <v>原汁原味脆皮炸鸡（速冻食品）</v>
      </c>
      <c r="D44" s="8" t="str">
        <f>VLOOKUP(B44,[1]Sheet1!$C:$E,3,0)</f>
        <v>速冻食品</v>
      </c>
      <c r="E44" s="8" t="str">
        <f>VLOOKUP(B44,[1]Sheet1!$C:$G,5,0)</f>
        <v>200克/袋</v>
      </c>
      <c r="F44" s="8" t="str">
        <f>VLOOKUP(B44,[1]Sheet1!$C:$F,4,0)</f>
        <v>圣农和图形</v>
      </c>
      <c r="G44" s="8" t="str">
        <f>VLOOKUP(B44,[1]Sheet1!$C:$H,6,0)</f>
        <v>2025-11-03</v>
      </c>
      <c r="H44" s="8" t="str">
        <f>VLOOKUP(B44,[1]Sheet1!$C:$I,7,0)</f>
        <v>岳阳楼区乐嘉食品店</v>
      </c>
      <c r="I44" s="8" t="str">
        <f>VLOOKUP(B44,[1]Sheet1!$C:$J,8,0)</f>
        <v>岳阳市岳阳楼区南湖大道南湖商业广场102号（白杨坡社区）</v>
      </c>
      <c r="J44" s="8" t="str">
        <f>VLOOKUP(B44,[1]Sheet1!$C:$K,9,0)</f>
        <v>福建圣农食品(浦城)有限公司</v>
      </c>
      <c r="K44" s="8" t="str">
        <f>VLOOKUP(B44,[1]Sheet1!$C:$L,10,0)</f>
        <v>蒲城县万安乡万新路12号</v>
      </c>
      <c r="L44" s="8" t="str">
        <f>VLOOKUP(B44,[1]Sheet1!$C:$M,11,0)</f>
        <v>2026-01-19</v>
      </c>
      <c r="M44" s="8" t="s">
        <v>16</v>
      </c>
    </row>
    <row r="45" s="1" customFormat="1" ht="78" customHeight="1" spans="1:13">
      <c r="A45" s="8">
        <v>42</v>
      </c>
      <c r="B45" s="8" t="s">
        <v>57</v>
      </c>
      <c r="C45" s="8" t="str">
        <f>VLOOKUP(B45,[1]Sheet1!$C:$D,2,0)</f>
        <v>霸气手枪腿（奥尔良味）（速冻食品）</v>
      </c>
      <c r="D45" s="8" t="str">
        <f>VLOOKUP(B45,[1]Sheet1!$C:$E,3,0)</f>
        <v>速冻食品</v>
      </c>
      <c r="E45" s="8" t="str">
        <f>VLOOKUP(B45,[1]Sheet1!$C:$G,5,0)</f>
        <v>220g/袋</v>
      </c>
      <c r="F45" s="8" t="str">
        <f>VLOOKUP(B45,[1]Sheet1!$C:$F,4,0)</f>
        <v>皇家小虎和图形</v>
      </c>
      <c r="G45" s="8" t="str">
        <f>VLOOKUP(B45,[1]Sheet1!$C:$H,6,0)</f>
        <v>2025-10-09</v>
      </c>
      <c r="H45" s="8" t="str">
        <f>VLOOKUP(B45,[1]Sheet1!$C:$I,7,0)</f>
        <v>岳阳楼区乐嘉食品店</v>
      </c>
      <c r="I45" s="8" t="str">
        <f>VLOOKUP(B45,[1]Sheet1!$C:$J,8,0)</f>
        <v>岳阳市岳阳楼区南湖大道南湖商业广场102号（白杨坡社区）</v>
      </c>
      <c r="J45" s="8" t="str">
        <f>VLOOKUP(B45,[1]Sheet1!$C:$K,9,0)</f>
        <v>山东虎家食品有限公司</v>
      </c>
      <c r="K45" s="8" t="str">
        <f>VLOOKUP(B45,[1]Sheet1!$C:$L,10,0)</f>
        <v>山东省德州市天衢新区新区服务管理办公室北外环以南崇德十一大道以东食品产业园3-4号车间</v>
      </c>
      <c r="L45" s="8" t="str">
        <f>VLOOKUP(B45,[1]Sheet1!$C:$M,11,0)</f>
        <v>2026-01-19</v>
      </c>
      <c r="M45" s="8" t="s">
        <v>16</v>
      </c>
    </row>
    <row r="46" s="1" customFormat="1" ht="60" customHeight="1" spans="1:13">
      <c r="A46" s="8">
        <v>43</v>
      </c>
      <c r="B46" s="8" t="s">
        <v>58</v>
      </c>
      <c r="C46" s="8" t="str">
        <f>VLOOKUP(B46,[1]Sheet1!$C:$D,2,0)</f>
        <v>大米</v>
      </c>
      <c r="D46" s="8" t="str">
        <f>VLOOKUP(B46,[1]Sheet1!$C:$E,3,0)</f>
        <v>粮食加工品</v>
      </c>
      <c r="E46" s="8" t="str">
        <f>VLOOKUP(B46,[1]Sheet1!$C:$G,5,0)</f>
        <v>5kg/袋</v>
      </c>
      <c r="F46" s="8" t="str">
        <f>VLOOKUP(B46,[1]Sheet1!$C:$F,4,0)</f>
        <v>金福乔府大院和图形</v>
      </c>
      <c r="G46" s="8" t="str">
        <f>VLOOKUP(B46,[1]Sheet1!$C:$H,6,0)</f>
        <v>2025-09-20</v>
      </c>
      <c r="H46" s="8" t="str">
        <f>VLOOKUP(B46,[1]Sheet1!$C:$I,7,0)</f>
        <v>岳阳楼区惠之鲜超市</v>
      </c>
      <c r="I46" s="8" t="str">
        <f>VLOOKUP(B46,[1]Sheet1!$C:$J,8,0)</f>
        <v>湖南省岳阳市岳阳楼区金鹗中路228号景源商务中心一层101号</v>
      </c>
      <c r="J46" s="8" t="str">
        <f>VLOOKUP(B46,[1]Sheet1!$C:$K,9,0)</f>
        <v>五常市乔府大院农业股份有限公司</v>
      </c>
      <c r="K46" s="8" t="str">
        <f>VLOOKUP(B46,[1]Sheet1!$C:$L,10,0)</f>
        <v>五常市杜家镇半截河子村（乔府大院现代农业产业园）</v>
      </c>
      <c r="L46" s="8" t="str">
        <f>VLOOKUP(B46,[1]Sheet1!$C:$M,11,0)</f>
        <v>2026-01-19</v>
      </c>
      <c r="M46" s="8" t="s">
        <v>16</v>
      </c>
    </row>
    <row r="47" s="1" customFormat="1" ht="57" customHeight="1" spans="1:13">
      <c r="A47" s="8">
        <v>44</v>
      </c>
      <c r="B47" s="8" t="s">
        <v>59</v>
      </c>
      <c r="C47" s="8" t="str">
        <f>VLOOKUP(B47,[1]Sheet1!$C:$D,2,0)</f>
        <v>龙口粉丝（淀粉制品）</v>
      </c>
      <c r="D47" s="8" t="str">
        <f>VLOOKUP(B47,[1]Sheet1!$C:$E,3,0)</f>
        <v>淀粉及淀粉制品</v>
      </c>
      <c r="E47" s="8" t="str">
        <f>VLOOKUP(B47,[1]Sheet1!$C:$G,5,0)</f>
        <v>500g/袋</v>
      </c>
      <c r="F47" s="8" t="str">
        <f>VLOOKUP(B47,[1]Sheet1!$C:$F,4,0)</f>
        <v>双塔和图形</v>
      </c>
      <c r="G47" s="8" t="str">
        <f>VLOOKUP(B47,[1]Sheet1!$C:$H,6,0)</f>
        <v>2025-11-02</v>
      </c>
      <c r="H47" s="8" t="str">
        <f>VLOOKUP(B47,[1]Sheet1!$C:$I,7,0)</f>
        <v>岳阳楼区惠之鲜超市</v>
      </c>
      <c r="I47" s="8" t="str">
        <f>VLOOKUP(B47,[1]Sheet1!$C:$J,8,0)</f>
        <v>湖南省岳阳市岳阳楼区金鹗中路228号景源商务中心一层101号</v>
      </c>
      <c r="J47" s="8" t="str">
        <f>VLOOKUP(B47,[1]Sheet1!$C:$K,9,0)</f>
        <v>烟台双塔食品股份有限公司</v>
      </c>
      <c r="K47" s="8" t="str">
        <f>VLOOKUP(B47,[1]Sheet1!$C:$L,10,0)</f>
        <v>山东省招远金岭镇寨里</v>
      </c>
      <c r="L47" s="8" t="str">
        <f>VLOOKUP(B47,[1]Sheet1!$C:$M,11,0)</f>
        <v>2026-01-19</v>
      </c>
      <c r="M47" s="8" t="s">
        <v>16</v>
      </c>
    </row>
    <row r="48" s="1" customFormat="1" ht="57" customHeight="1" spans="1:13">
      <c r="A48" s="8">
        <v>45</v>
      </c>
      <c r="B48" s="8" t="s">
        <v>60</v>
      </c>
      <c r="C48" s="8" t="str">
        <f>VLOOKUP(B48,[1]Sheet1!$C:$D,2,0)</f>
        <v>重庆火锅（火锅底料）</v>
      </c>
      <c r="D48" s="8" t="str">
        <f>VLOOKUP(B48,[1]Sheet1!$C:$E,3,0)</f>
        <v>调味品</v>
      </c>
      <c r="E48" s="8" t="str">
        <f>VLOOKUP(B48,[1]Sheet1!$C:$G,5,0)</f>
        <v>200克/袋</v>
      </c>
      <c r="F48" s="8" t="str">
        <f>VLOOKUP(B48,[1]Sheet1!$C:$F,4,0)</f>
        <v>圣寿和图形</v>
      </c>
      <c r="G48" s="8" t="str">
        <f>VLOOKUP(B48,[1]Sheet1!$C:$H,6,0)</f>
        <v>2025-09-03</v>
      </c>
      <c r="H48" s="8" t="str">
        <f>VLOOKUP(B48,[1]Sheet1!$C:$I,7,0)</f>
        <v>岳阳楼区惠之鲜超市</v>
      </c>
      <c r="I48" s="8" t="str">
        <f>VLOOKUP(B48,[1]Sheet1!$C:$J,8,0)</f>
        <v>湖南省岳阳市岳阳楼区金鹗中路228号景源商务中心一层101号</v>
      </c>
      <c r="J48" s="8" t="str">
        <f>VLOOKUP(B48,[1]Sheet1!$C:$K,9,0)</f>
        <v>重庆市宝顶酿造有限公司</v>
      </c>
      <c r="K48" s="8" t="str">
        <f>VLOOKUP(B48,[1]Sheet1!$C:$L,10,0)</f>
        <v>重庆市大足区智凤街道普安村5组</v>
      </c>
      <c r="L48" s="8" t="str">
        <f>VLOOKUP(B48,[1]Sheet1!$C:$M,11,0)</f>
        <v>2026-01-19</v>
      </c>
      <c r="M48" s="8" t="s">
        <v>16</v>
      </c>
    </row>
    <row r="49" s="1" customFormat="1" ht="57" customHeight="1" spans="1:13">
      <c r="A49" s="8">
        <v>46</v>
      </c>
      <c r="B49" s="8" t="s">
        <v>61</v>
      </c>
      <c r="C49" s="8" t="str">
        <f>VLOOKUP(B49,[1]Sheet1!$C:$D,2,0)</f>
        <v>活力三优低芥酸浓香菜籽油</v>
      </c>
      <c r="D49" s="8" t="str">
        <f>VLOOKUP(B49,[1]Sheet1!$C:$E,3,0)</f>
        <v>食用油、油脂及其制品</v>
      </c>
      <c r="E49" s="8" t="str">
        <f>VLOOKUP(B49,[1]Sheet1!$C:$G,5,0)</f>
        <v>1.6升/瓶</v>
      </c>
      <c r="F49" s="8" t="str">
        <f>VLOOKUP(B49,[1]Sheet1!$C:$F,4,0)</f>
        <v>鲁花和图形</v>
      </c>
      <c r="G49" s="8" t="str">
        <f>VLOOKUP(B49,[1]Sheet1!$C:$H,6,0)</f>
        <v>2025-12-06</v>
      </c>
      <c r="H49" s="8" t="str">
        <f>VLOOKUP(B49,[1]Sheet1!$C:$I,7,0)</f>
        <v>岳阳楼区惠之鲜超市</v>
      </c>
      <c r="I49" s="8" t="str">
        <f>VLOOKUP(B49,[1]Sheet1!$C:$J,8,0)</f>
        <v>湖南省岳阳市岳阳楼区金鹗中路228号景源商务中心一层101号</v>
      </c>
      <c r="J49" s="8" t="str">
        <f>VLOOKUP(B49,[1]Sheet1!$C:$K,9,0)</f>
        <v>襄阳鲁花浓香花生油有限公司</v>
      </c>
      <c r="K49" s="8" t="str">
        <f>VLOOKUP(B49,[1]Sheet1!$C:$L,10,0)</f>
        <v>湖北省襄阳市襄州区伙牌镇</v>
      </c>
      <c r="L49" s="8" t="str">
        <f>VLOOKUP(B49,[1]Sheet1!$C:$M,11,0)</f>
        <v>2026-01-19</v>
      </c>
      <c r="M49" s="8" t="s">
        <v>16</v>
      </c>
    </row>
    <row r="50" s="1" customFormat="1" ht="69" customHeight="1" spans="1:13">
      <c r="A50" s="8">
        <v>47</v>
      </c>
      <c r="B50" s="8" t="s">
        <v>62</v>
      </c>
      <c r="C50" s="8" t="str">
        <f>VLOOKUP(B50,[1]Sheet1!$C:$D,2,0)</f>
        <v>无蔗糖沙琪玛（蔓越莓味）（糕点）</v>
      </c>
      <c r="D50" s="8" t="str">
        <f>VLOOKUP(B50,[1]Sheet1!$C:$E,3,0)</f>
        <v>糕点</v>
      </c>
      <c r="E50" s="8" t="str">
        <f>VLOOKUP(B50,[1]Sheet1!$C:$G,5,0)</f>
        <v>计量称重</v>
      </c>
      <c r="F50" s="8" t="str">
        <f>VLOOKUP(B50,[1]Sheet1!$C:$F,4,0)</f>
        <v>/</v>
      </c>
      <c r="G50" s="8" t="str">
        <f>VLOOKUP(B50,[1]Sheet1!$C:$H,6,0)</f>
        <v>2026-01-04</v>
      </c>
      <c r="H50" s="8" t="str">
        <f>VLOOKUP(B50,[1]Sheet1!$C:$I,7,0)</f>
        <v>岳阳楼区惠之鲜超市</v>
      </c>
      <c r="I50" s="8" t="str">
        <f>VLOOKUP(B50,[1]Sheet1!$C:$J,8,0)</f>
        <v>湖南省岳阳市岳阳楼区金鹗中路228号景源商务中心一层101号</v>
      </c>
      <c r="J50" s="8" t="str">
        <f>VLOOKUP(B50,[1]Sheet1!$C:$K,9,0)</f>
        <v>湖南大麦食品有限公司</v>
      </c>
      <c r="K50" s="8" t="str">
        <f>VLOOKUP(B50,[1]Sheet1!$C:$L,10,0)</f>
        <v>湖南省湘潭市湘潭县易俗河镇梧桐路以西、鹦鹉路以北（傲派车间9#）</v>
      </c>
      <c r="L50" s="8" t="str">
        <f>VLOOKUP(B50,[1]Sheet1!$C:$M,11,0)</f>
        <v>2026-01-19</v>
      </c>
      <c r="M50" s="8" t="s">
        <v>16</v>
      </c>
    </row>
    <row r="51" s="1" customFormat="1" ht="57" customHeight="1" spans="1:13">
      <c r="A51" s="8">
        <v>48</v>
      </c>
      <c r="B51" s="8" t="s">
        <v>63</v>
      </c>
      <c r="C51" s="8" t="str">
        <f>VLOOKUP(B51,[1]Sheet1!$C:$D,2,0)</f>
        <v>精肉（猪肉）</v>
      </c>
      <c r="D51" s="8" t="str">
        <f>VLOOKUP(B51,[1]Sheet1!$C:$E,3,0)</f>
        <v>食用农产品</v>
      </c>
      <c r="E51" s="8" t="str">
        <f>VLOOKUP(B51,[1]Sheet1!$C:$G,5,0)</f>
        <v>/</v>
      </c>
      <c r="F51" s="8" t="str">
        <f>VLOOKUP(B51,[1]Sheet1!$C:$F,4,0)</f>
        <v>/</v>
      </c>
      <c r="G51" s="8" t="str">
        <f>VLOOKUP(B51,[1]Sheet1!$C:$H,6,0)</f>
        <v>2026-01-19</v>
      </c>
      <c r="H51" s="8" t="str">
        <f>VLOOKUP(B51,[1]Sheet1!$C:$I,7,0)</f>
        <v>岳阳楼区惠之鲜超市</v>
      </c>
      <c r="I51" s="8" t="str">
        <f>VLOOKUP(B51,[1]Sheet1!$C:$J,8,0)</f>
        <v>湖南省岳阳市岳阳楼区金鹗中路228号景源商务中心一层101号</v>
      </c>
      <c r="J51" s="8" t="str">
        <f>VLOOKUP(B51,[1]Sheet1!$C:$K,9,0)</f>
        <v>岳阳汇康食品有限公司</v>
      </c>
      <c r="K51" s="8" t="str">
        <f>VLOOKUP(B51,[1]Sheet1!$C:$L,10,0)</f>
        <v>湖南省岳阳市岳阳楼区岳阳汇康食品有限公司</v>
      </c>
      <c r="L51" s="8" t="str">
        <f>VLOOKUP(B51,[1]Sheet1!$C:$M,11,0)</f>
        <v>2026-01-19</v>
      </c>
      <c r="M51" s="8" t="s">
        <v>16</v>
      </c>
    </row>
    <row r="52" s="1" customFormat="1" ht="50" customHeight="1" spans="1:13">
      <c r="A52" s="8">
        <v>49</v>
      </c>
      <c r="B52" s="8" t="s">
        <v>64</v>
      </c>
      <c r="C52" s="8" t="str">
        <f>VLOOKUP(B52,[1]Sheet1!$C:$D,2,0)</f>
        <v>散称土鸡蛋</v>
      </c>
      <c r="D52" s="8" t="str">
        <f>VLOOKUP(B52,[1]Sheet1!$C:$E,3,0)</f>
        <v>食用农产品</v>
      </c>
      <c r="E52" s="8" t="str">
        <f>VLOOKUP(B52,[1]Sheet1!$C:$G,5,0)</f>
        <v>/</v>
      </c>
      <c r="F52" s="8" t="str">
        <f>VLOOKUP(B52,[1]Sheet1!$C:$F,4,0)</f>
        <v>/</v>
      </c>
      <c r="G52" s="8" t="str">
        <f>VLOOKUP(B52,[1]Sheet1!$C:$H,6,0)</f>
        <v>2026-01-18</v>
      </c>
      <c r="H52" s="8" t="str">
        <f>VLOOKUP(B52,[1]Sheet1!$C:$I,7,0)</f>
        <v>岳阳楼区惠之鲜超市</v>
      </c>
      <c r="I52" s="8" t="str">
        <f>VLOOKUP(B52,[1]Sheet1!$C:$J,8,0)</f>
        <v>湖南省岳阳市岳阳楼区金鹗中路228号景源商务中心一层101号</v>
      </c>
      <c r="J52" s="8" t="str">
        <f>VLOOKUP(B52,[1]Sheet1!$C:$K,9,0)</f>
        <v>/</v>
      </c>
      <c r="K52" s="8" t="str">
        <f>VLOOKUP(B52,[1]Sheet1!$C:$L,10,0)</f>
        <v>/</v>
      </c>
      <c r="L52" s="8" t="str">
        <f>VLOOKUP(B52,[1]Sheet1!$C:$M,11,0)</f>
        <v>2026-01-19</v>
      </c>
      <c r="M52" s="8" t="s">
        <v>16</v>
      </c>
    </row>
    <row r="53" s="1" customFormat="1" ht="54" customHeight="1" spans="1:13">
      <c r="A53" s="8">
        <v>50</v>
      </c>
      <c r="B53" s="8" t="s">
        <v>65</v>
      </c>
      <c r="C53" s="8" t="str">
        <f>VLOOKUP(B53,[1]Sheet1!$C:$D,2,0)</f>
        <v>上海青（普通白菜）</v>
      </c>
      <c r="D53" s="8" t="str">
        <f>VLOOKUP(B53,[1]Sheet1!$C:$E,3,0)</f>
        <v>食用农产品</v>
      </c>
      <c r="E53" s="8" t="str">
        <f>VLOOKUP(B53,[1]Sheet1!$C:$G,5,0)</f>
        <v>/</v>
      </c>
      <c r="F53" s="8" t="str">
        <f>VLOOKUP(B53,[1]Sheet1!$C:$F,4,0)</f>
        <v>/</v>
      </c>
      <c r="G53" s="8" t="str">
        <f>VLOOKUP(B53,[1]Sheet1!$C:$H,6,0)</f>
        <v>2026-01-18</v>
      </c>
      <c r="H53" s="8" t="str">
        <f>VLOOKUP(B53,[1]Sheet1!$C:$I,7,0)</f>
        <v>岳阳楼区惠之鲜超市</v>
      </c>
      <c r="I53" s="8" t="str">
        <f>VLOOKUP(B53,[1]Sheet1!$C:$J,8,0)</f>
        <v>湖南省岳阳市岳阳楼区金鹗中路228号景源商务中心一层101号</v>
      </c>
      <c r="J53" s="8" t="str">
        <f>VLOOKUP(B53,[1]Sheet1!$C:$K,9,0)</f>
        <v>/</v>
      </c>
      <c r="K53" s="8" t="str">
        <f>VLOOKUP(B53,[1]Sheet1!$C:$L,10,0)</f>
        <v>/</v>
      </c>
      <c r="L53" s="8" t="str">
        <f>VLOOKUP(B53,[1]Sheet1!$C:$M,11,0)</f>
        <v>2026-01-19</v>
      </c>
      <c r="M53" s="8" t="s">
        <v>16</v>
      </c>
    </row>
    <row r="54" s="1" customFormat="1" ht="54" customHeight="1" spans="1:13">
      <c r="A54" s="8">
        <v>51</v>
      </c>
      <c r="B54" s="8" t="s">
        <v>66</v>
      </c>
      <c r="C54" s="8" t="str">
        <f>VLOOKUP(B54,[1]Sheet1!$C:$D,2,0)</f>
        <v>淮山</v>
      </c>
      <c r="D54" s="8" t="str">
        <f>VLOOKUP(B54,[1]Sheet1!$C:$E,3,0)</f>
        <v>食用农产品</v>
      </c>
      <c r="E54" s="8" t="str">
        <f>VLOOKUP(B54,[1]Sheet1!$C:$G,5,0)</f>
        <v>/</v>
      </c>
      <c r="F54" s="8" t="str">
        <f>VLOOKUP(B54,[1]Sheet1!$C:$F,4,0)</f>
        <v>/</v>
      </c>
      <c r="G54" s="8" t="str">
        <f>VLOOKUP(B54,[1]Sheet1!$C:$H,6,0)</f>
        <v>2026-01-18</v>
      </c>
      <c r="H54" s="8" t="str">
        <f>VLOOKUP(B54,[1]Sheet1!$C:$I,7,0)</f>
        <v>岳阳楼区惠之鲜超市</v>
      </c>
      <c r="I54" s="8" t="str">
        <f>VLOOKUP(B54,[1]Sheet1!$C:$J,8,0)</f>
        <v>湖南省岳阳市岳阳楼区金鹗中路228号景源商务中心一层101号</v>
      </c>
      <c r="J54" s="8" t="str">
        <f>VLOOKUP(B54,[1]Sheet1!$C:$K,9,0)</f>
        <v>/</v>
      </c>
      <c r="K54" s="8" t="str">
        <f>VLOOKUP(B54,[1]Sheet1!$C:$L,10,0)</f>
        <v>/</v>
      </c>
      <c r="L54" s="8" t="str">
        <f>VLOOKUP(B54,[1]Sheet1!$C:$M,11,0)</f>
        <v>2026-01-19</v>
      </c>
      <c r="M54" s="8" t="s">
        <v>16</v>
      </c>
    </row>
    <row r="55" s="1" customFormat="1" ht="54" customHeight="1" spans="1:13">
      <c r="A55" s="8">
        <v>52</v>
      </c>
      <c r="B55" s="8" t="s">
        <v>67</v>
      </c>
      <c r="C55" s="8" t="str">
        <f>VLOOKUP(B55,[1]Sheet1!$C:$D,2,0)</f>
        <v>红富士苹果</v>
      </c>
      <c r="D55" s="8" t="str">
        <f>VLOOKUP(B55,[1]Sheet1!$C:$E,3,0)</f>
        <v>食用农产品</v>
      </c>
      <c r="E55" s="8" t="str">
        <f>VLOOKUP(B55,[1]Sheet1!$C:$G,5,0)</f>
        <v>/</v>
      </c>
      <c r="F55" s="8" t="str">
        <f>VLOOKUP(B55,[1]Sheet1!$C:$F,4,0)</f>
        <v>/</v>
      </c>
      <c r="G55" s="8" t="str">
        <f>VLOOKUP(B55,[1]Sheet1!$C:$H,6,0)</f>
        <v>2026-01-18</v>
      </c>
      <c r="H55" s="8" t="str">
        <f>VLOOKUP(B55,[1]Sheet1!$C:$I,7,0)</f>
        <v>岳阳楼区惠之鲜超市</v>
      </c>
      <c r="I55" s="8" t="str">
        <f>VLOOKUP(B55,[1]Sheet1!$C:$J,8,0)</f>
        <v>湖南省岳阳市岳阳楼区金鹗中路228号景源商务中心一层101号</v>
      </c>
      <c r="J55" s="8" t="str">
        <f>VLOOKUP(B55,[1]Sheet1!$C:$K,9,0)</f>
        <v>/</v>
      </c>
      <c r="K55" s="8" t="str">
        <f>VLOOKUP(B55,[1]Sheet1!$C:$L,10,0)</f>
        <v>/</v>
      </c>
      <c r="L55" s="8" t="str">
        <f>VLOOKUP(B55,[1]Sheet1!$C:$M,11,0)</f>
        <v>2026-01-19</v>
      </c>
      <c r="M55" s="8" t="s">
        <v>16</v>
      </c>
    </row>
    <row r="56" s="1" customFormat="1" ht="55" customHeight="1" spans="1:13">
      <c r="A56" s="8">
        <v>53</v>
      </c>
      <c r="B56" s="8" t="s">
        <v>68</v>
      </c>
      <c r="C56" s="8" t="str">
        <f>VLOOKUP(B56,[1]Sheet1!$C:$D,2,0)</f>
        <v>100%草莓汁（饮料）</v>
      </c>
      <c r="D56" s="8" t="str">
        <f>VLOOKUP(B56,[1]Sheet1!$C:$E,3,0)</f>
        <v>饮料</v>
      </c>
      <c r="E56" s="8" t="str">
        <f>VLOOKUP(B56,[1]Sheet1!$C:$G,5,0)</f>
        <v>200mL/盒</v>
      </c>
      <c r="F56" s="8" t="str">
        <f>VLOOKUP(B56,[1]Sheet1!$C:$F,4,0)</f>
        <v>华洋和图形</v>
      </c>
      <c r="G56" s="8" t="str">
        <f>VLOOKUP(B56,[1]Sheet1!$C:$H,6,0)</f>
        <v>2025-12-24</v>
      </c>
      <c r="H56" s="8" t="str">
        <f>VLOOKUP(B56,[1]Sheet1!$C:$I,7,0)</f>
        <v>岳阳楼区安可趣零食店（个体工商户）</v>
      </c>
      <c r="I56" s="8" t="str">
        <f>VLOOKUP(B56,[1]Sheet1!$C:$J,8,0)</f>
        <v>湖南省岳阳市岳阳楼区站前路街道望城岭社区建湘路153号</v>
      </c>
      <c r="J56" s="8" t="str">
        <f>VLOOKUP(B56,[1]Sheet1!$C:$K,9,0)</f>
        <v>华洋饮品（遂平）有限公司</v>
      </c>
      <c r="K56" s="8" t="str">
        <f>VLOOKUP(B56,[1]Sheet1!$C:$L,10,0)</f>
        <v>河南省驻马店市遂平县北环路与经六路交叉口东南角6号</v>
      </c>
      <c r="L56" s="8" t="str">
        <f>VLOOKUP(B56,[1]Sheet1!$C:$M,11,0)</f>
        <v>2026-01-20</v>
      </c>
      <c r="M56" s="8" t="s">
        <v>16</v>
      </c>
    </row>
    <row r="57" s="1" customFormat="1" ht="55" customHeight="1" spans="1:13">
      <c r="A57" s="8">
        <v>54</v>
      </c>
      <c r="B57" s="8" t="s">
        <v>69</v>
      </c>
      <c r="C57" s="8" t="str">
        <f>VLOOKUP(B57,[1]Sheet1!$C:$D,2,0)</f>
        <v>100％苹果汁（饮料）</v>
      </c>
      <c r="D57" s="8" t="str">
        <f>VLOOKUP(B57,[1]Sheet1!$C:$E,3,0)</f>
        <v>饮料</v>
      </c>
      <c r="E57" s="8" t="str">
        <f>VLOOKUP(B57,[1]Sheet1!$C:$G,5,0)</f>
        <v>330ml/瓶</v>
      </c>
      <c r="F57" s="8" t="str">
        <f>VLOOKUP(B57,[1]Sheet1!$C:$F,4,0)</f>
        <v>/</v>
      </c>
      <c r="G57" s="8" t="str">
        <f>VLOOKUP(B57,[1]Sheet1!$C:$H,6,0)</f>
        <v>2025-12-19</v>
      </c>
      <c r="H57" s="8" t="str">
        <f>VLOOKUP(B57,[1]Sheet1!$C:$I,7,0)</f>
        <v>岳阳楼区安可趣零食店（个体工商户）</v>
      </c>
      <c r="I57" s="8" t="str">
        <f>VLOOKUP(B57,[1]Sheet1!$C:$J,8,0)</f>
        <v>湖南省岳阳市岳阳楼区站前路街道望城岭社区建湘路153号</v>
      </c>
      <c r="J57" s="8" t="str">
        <f>VLOOKUP(B57,[1]Sheet1!$C:$K,9,0)</f>
        <v>华洋饮品（遂平）有限公司</v>
      </c>
      <c r="K57" s="8" t="str">
        <f>VLOOKUP(B57,[1]Sheet1!$C:$L,10,0)</f>
        <v>河南省驻马店市遂平县北环路与经六路交叉口东南角6号</v>
      </c>
      <c r="L57" s="8" t="str">
        <f>VLOOKUP(B57,[1]Sheet1!$C:$M,11,0)</f>
        <v>2026-01-20</v>
      </c>
      <c r="M57" s="8" t="s">
        <v>16</v>
      </c>
    </row>
    <row r="58" s="1" customFormat="1" ht="55" customHeight="1" spans="1:13">
      <c r="A58" s="8">
        <v>55</v>
      </c>
      <c r="B58" s="8" t="s">
        <v>70</v>
      </c>
      <c r="C58" s="8" t="str">
        <f>VLOOKUP(B58,[1]Sheet1!$C:$D,2,0)</f>
        <v>非象菠萝啤味果味型汽水（饮料）</v>
      </c>
      <c r="D58" s="8" t="str">
        <f>VLOOKUP(B58,[1]Sheet1!$C:$E,3,0)</f>
        <v>饮料</v>
      </c>
      <c r="E58" s="8" t="str">
        <f>VLOOKUP(B58,[1]Sheet1!$C:$G,5,0)</f>
        <v>330ml/罐</v>
      </c>
      <c r="F58" s="8" t="str">
        <f>VLOOKUP(B58,[1]Sheet1!$C:$F,4,0)</f>
        <v>/</v>
      </c>
      <c r="G58" s="8" t="str">
        <f>VLOOKUP(B58,[1]Sheet1!$C:$H,6,0)</f>
        <v>2025-09-29</v>
      </c>
      <c r="H58" s="8" t="str">
        <f>VLOOKUP(B58,[1]Sheet1!$C:$I,7,0)</f>
        <v>岳阳楼区安可趣零食店（个体工商户）</v>
      </c>
      <c r="I58" s="8" t="str">
        <f>VLOOKUP(B58,[1]Sheet1!$C:$J,8,0)</f>
        <v>湖南省岳阳市岳阳楼区站前路街道望城岭社区建湘路153号</v>
      </c>
      <c r="J58" s="8" t="str">
        <f>VLOOKUP(B58,[1]Sheet1!$C:$K,9,0)</f>
        <v>山东绿洲啤酒有限公司</v>
      </c>
      <c r="K58" s="8" t="str">
        <f>VLOOKUP(B58,[1]Sheet1!$C:$L,10,0)</f>
        <v>山东省潍坊市安丘市经济开发区绿洲路1号（新安路西侧）</v>
      </c>
      <c r="L58" s="8" t="str">
        <f>VLOOKUP(B58,[1]Sheet1!$C:$M,11,0)</f>
        <v>2026-01-20</v>
      </c>
      <c r="M58" s="8" t="s">
        <v>16</v>
      </c>
    </row>
    <row r="59" s="1" customFormat="1" ht="59" customHeight="1" spans="1:13">
      <c r="A59" s="8">
        <v>56</v>
      </c>
      <c r="B59" s="8" t="s">
        <v>71</v>
      </c>
      <c r="C59" s="8" t="str">
        <f>VLOOKUP(B59,[1]Sheet1!$C:$D,2,0)</f>
        <v>五香味瓜子（炒货）</v>
      </c>
      <c r="D59" s="8" t="str">
        <f>VLOOKUP(B59,[1]Sheet1!$C:$E,3,0)</f>
        <v>炒货食品及坚果制品</v>
      </c>
      <c r="E59" s="8" t="str">
        <f>VLOOKUP(B59,[1]Sheet1!$C:$G,5,0)</f>
        <v>500克/包</v>
      </c>
      <c r="F59" s="8" t="str">
        <f>VLOOKUP(B59,[1]Sheet1!$C:$F,4,0)</f>
        <v>黑娃和图形</v>
      </c>
      <c r="G59" s="8" t="str">
        <f>VLOOKUP(B59,[1]Sheet1!$C:$H,6,0)</f>
        <v>2025-12-03</v>
      </c>
      <c r="H59" s="8" t="str">
        <f>VLOOKUP(B59,[1]Sheet1!$C:$I,7,0)</f>
        <v>岳阳楼区安可趣零食店（个体工商户）</v>
      </c>
      <c r="I59" s="8" t="str">
        <f>VLOOKUP(B59,[1]Sheet1!$C:$J,8,0)</f>
        <v>湖南省岳阳市岳阳楼区站前路街道望城岭社区建湘路153号</v>
      </c>
      <c r="J59" s="8" t="str">
        <f>VLOOKUP(B59,[1]Sheet1!$C:$K,9,0)</f>
        <v>安徽长香食品科技有限公司</v>
      </c>
      <c r="K59" s="8" t="str">
        <f>VLOOKUP(B59,[1]Sheet1!$C:$L,10,0)</f>
        <v>毫州市涡阳县经济开发区世纪大道与创业路交叉口西300米</v>
      </c>
      <c r="L59" s="8" t="str">
        <f>VLOOKUP(B59,[1]Sheet1!$C:$M,11,0)</f>
        <v>2026-01-20</v>
      </c>
      <c r="M59" s="8" t="s">
        <v>16</v>
      </c>
    </row>
    <row r="60" s="1" customFormat="1" ht="65" customHeight="1" spans="1:13">
      <c r="A60" s="8">
        <v>57</v>
      </c>
      <c r="B60" s="8" t="s">
        <v>72</v>
      </c>
      <c r="C60" s="8" t="str">
        <f>VLOOKUP(B60,[1]Sheet1!$C:$D,2,0)</f>
        <v>蒜香花生（炒货）</v>
      </c>
      <c r="D60" s="8" t="str">
        <f>VLOOKUP(B60,[1]Sheet1!$C:$E,3,0)</f>
        <v>炒货食品及坚果制品</v>
      </c>
      <c r="E60" s="8" t="str">
        <f>VLOOKUP(B60,[1]Sheet1!$C:$G,5,0)</f>
        <v>500克/包</v>
      </c>
      <c r="F60" s="8" t="str">
        <f>VLOOKUP(B60,[1]Sheet1!$C:$F,4,0)</f>
        <v>怡咔YEEKA!</v>
      </c>
      <c r="G60" s="8" t="str">
        <f>VLOOKUP(B60,[1]Sheet1!$C:$H,6,0)</f>
        <v>2025-12-03</v>
      </c>
      <c r="H60" s="8" t="str">
        <f>VLOOKUP(B60,[1]Sheet1!$C:$I,7,0)</f>
        <v>岳阳楼区安可趣零食店（个体工商户）</v>
      </c>
      <c r="I60" s="8" t="str">
        <f>VLOOKUP(B60,[1]Sheet1!$C:$J,8,0)</f>
        <v>湖南省岳阳市岳阳楼区站前路街道望城岭社区建湘路153号</v>
      </c>
      <c r="J60" s="8" t="str">
        <f>VLOOKUP(B60,[1]Sheet1!$C:$K,9,0)</f>
        <v>安徽振洋食品科技有限公司</v>
      </c>
      <c r="K60" s="8" t="str">
        <f>VLOOKUP(B60,[1]Sheet1!$C:$L,10,0)</f>
        <v>安徽省蚌埠市怀远县经济开发区白莲坡食品产业园内健康西路南侧</v>
      </c>
      <c r="L60" s="8" t="str">
        <f>VLOOKUP(B60,[1]Sheet1!$C:$M,11,0)</f>
        <v>2026-01-20</v>
      </c>
      <c r="M60" s="8" t="s">
        <v>16</v>
      </c>
    </row>
    <row r="61" s="1" customFormat="1" ht="54" customHeight="1" spans="1:13">
      <c r="A61" s="8">
        <v>58</v>
      </c>
      <c r="B61" s="8" t="s">
        <v>73</v>
      </c>
      <c r="C61" s="8" t="str">
        <f>VLOOKUP(B61,[1]Sheet1!$C:$D,2,0)</f>
        <v>麦香牛奶</v>
      </c>
      <c r="D61" s="8" t="str">
        <f>VLOOKUP(B61,[1]Sheet1!$C:$E,3,0)</f>
        <v>乳制品</v>
      </c>
      <c r="E61" s="8" t="str">
        <f>VLOOKUP(B61,[1]Sheet1!$C:$G,5,0)</f>
        <v>200克/袋</v>
      </c>
      <c r="F61" s="8" t="str">
        <f>VLOOKUP(B61,[1]Sheet1!$C:$F,4,0)</f>
        <v>科迪和图形</v>
      </c>
      <c r="G61" s="8" t="str">
        <f>VLOOKUP(B61,[1]Sheet1!$C:$H,6,0)</f>
        <v>2025-12-26</v>
      </c>
      <c r="H61" s="8" t="str">
        <f>VLOOKUP(B61,[1]Sheet1!$C:$I,7,0)</f>
        <v>岳阳楼区安可趣零食店（个体工商户）</v>
      </c>
      <c r="I61" s="8" t="str">
        <f>VLOOKUP(B61,[1]Sheet1!$C:$J,8,0)</f>
        <v>湖南省岳阳市岳阳楼区站前路街道望城岭社区建湘路153号</v>
      </c>
      <c r="J61" s="8" t="str">
        <f>VLOOKUP(B61,[1]Sheet1!$C:$K,9,0)</f>
        <v>河南科迪乳业股份有限公司</v>
      </c>
      <c r="K61" s="8" t="str">
        <f>VLOOKUP(B61,[1]Sheet1!$C:$L,10,0)</f>
        <v>虞城县产业集聚区科迪大道16号</v>
      </c>
      <c r="L61" s="8" t="str">
        <f>VLOOKUP(B61,[1]Sheet1!$C:$M,11,0)</f>
        <v>2026-01-20</v>
      </c>
      <c r="M61" s="8" t="s">
        <v>16</v>
      </c>
    </row>
    <row r="62" s="1" customFormat="1" ht="57" customHeight="1" spans="1:13">
      <c r="A62" s="8">
        <v>59</v>
      </c>
      <c r="B62" s="8" t="s">
        <v>74</v>
      </c>
      <c r="C62" s="8" t="str">
        <f>VLOOKUP(B62,[1]Sheet1!$C:$D,2,0)</f>
        <v>香酥猫耳朵（猫耳朵形状糕点）（酱香牛排味）</v>
      </c>
      <c r="D62" s="8" t="str">
        <f>VLOOKUP(B62,[1]Sheet1!$C:$E,3,0)</f>
        <v>糕点</v>
      </c>
      <c r="E62" s="8" t="str">
        <f>VLOOKUP(B62,[1]Sheet1!$C:$G,5,0)</f>
        <v>称重</v>
      </c>
      <c r="F62" s="8" t="str">
        <f>VLOOKUP(B62,[1]Sheet1!$C:$F,4,0)</f>
        <v>潘氏兄弟和图形</v>
      </c>
      <c r="G62" s="8" t="str">
        <f>VLOOKUP(B62,[1]Sheet1!$C:$H,6,0)</f>
        <v>2025-12-23</v>
      </c>
      <c r="H62" s="8" t="str">
        <f>VLOOKUP(B62,[1]Sheet1!$C:$I,7,0)</f>
        <v>岳阳楼区安可趣零食店（个体工商户）</v>
      </c>
      <c r="I62" s="8" t="str">
        <f>VLOOKUP(B62,[1]Sheet1!$C:$J,8,0)</f>
        <v>湖南省岳阳市岳阳楼区站前路街道望城岭社区建湘路153号</v>
      </c>
      <c r="J62" s="8" t="str">
        <f>VLOOKUP(B62,[1]Sheet1!$C:$K,9,0)</f>
        <v>河北潘氏兄弟食品科技有限公司</v>
      </c>
      <c r="K62" s="8" t="str">
        <f>VLOOKUP(B62,[1]Sheet1!$C:$L,10,0)</f>
        <v>河北省石家庄市藁城区九门乡只照村南二号路1号</v>
      </c>
      <c r="L62" s="8" t="str">
        <f>VLOOKUP(B62,[1]Sheet1!$C:$M,11,0)</f>
        <v>2026-01-20</v>
      </c>
      <c r="M62" s="8" t="s">
        <v>16</v>
      </c>
    </row>
    <row r="63" s="1" customFormat="1" ht="51" customHeight="1" spans="1:13">
      <c r="A63" s="8">
        <v>60</v>
      </c>
      <c r="B63" s="8" t="s">
        <v>75</v>
      </c>
      <c r="C63" s="8" t="str">
        <f>VLOOKUP(B63,[1]Sheet1!$C:$D,2,0)</f>
        <v>红杏干（凉果类）</v>
      </c>
      <c r="D63" s="8" t="str">
        <f>VLOOKUP(B63,[1]Sheet1!$C:$E,3,0)</f>
        <v>水果制品</v>
      </c>
      <c r="E63" s="8" t="str">
        <f>VLOOKUP(B63,[1]Sheet1!$C:$G,5,0)</f>
        <v>散称计重</v>
      </c>
      <c r="F63" s="8" t="str">
        <f>VLOOKUP(B63,[1]Sheet1!$C:$F,4,0)</f>
        <v>浙梅和图形</v>
      </c>
      <c r="G63" s="8" t="str">
        <f>VLOOKUP(B63,[1]Sheet1!$C:$H,6,0)</f>
        <v>2025-11-17</v>
      </c>
      <c r="H63" s="8" t="str">
        <f>VLOOKUP(B63,[1]Sheet1!$C:$I,7,0)</f>
        <v>岳阳楼区安可趣零食店（个体工商户）</v>
      </c>
      <c r="I63" s="8" t="str">
        <f>VLOOKUP(B63,[1]Sheet1!$C:$J,8,0)</f>
        <v>湖南省岳阳市岳阳楼区站前路街道望城岭社区建湘路153号</v>
      </c>
      <c r="J63" s="8" t="str">
        <f>VLOOKUP(B63,[1]Sheet1!$C:$K,9,0)</f>
        <v>杭州浙梅实业有限公司</v>
      </c>
      <c r="K63" s="8" t="str">
        <f>VLOOKUP(B63,[1]Sheet1!$C:$L,10,0)</f>
        <v>浙江省杭州市临平区崇贤街道沿山村运河路南</v>
      </c>
      <c r="L63" s="8" t="str">
        <f>VLOOKUP(B63,[1]Sheet1!$C:$M,11,0)</f>
        <v>2026-01-20</v>
      </c>
      <c r="M63" s="8" t="s">
        <v>16</v>
      </c>
    </row>
    <row r="64" s="1" customFormat="1" ht="52" customHeight="1" spans="1:13">
      <c r="A64" s="8">
        <v>61</v>
      </c>
      <c r="B64" s="8" t="s">
        <v>76</v>
      </c>
      <c r="C64" s="8" t="str">
        <f>VLOOKUP(B64,[1]Sheet1!$C:$D,2,0)</f>
        <v>一根罗汉笋（山椒味）（酱腌菜）</v>
      </c>
      <c r="D64" s="8" t="str">
        <f>VLOOKUP(B64,[1]Sheet1!$C:$E,3,0)</f>
        <v>蔬菜制品</v>
      </c>
      <c r="E64" s="8" t="str">
        <f>VLOOKUP(B64,[1]Sheet1!$C:$G,5,0)</f>
        <v>计量称重</v>
      </c>
      <c r="F64" s="8" t="str">
        <f>VLOOKUP(B64,[1]Sheet1!$C:$F,4,0)</f>
        <v>百年傳奇和图形</v>
      </c>
      <c r="G64" s="8" t="str">
        <f>VLOOKUP(B64,[1]Sheet1!$C:$H,6,0)</f>
        <v>2025-11-17</v>
      </c>
      <c r="H64" s="8" t="str">
        <f>VLOOKUP(B64,[1]Sheet1!$C:$I,7,0)</f>
        <v>岳阳楼区安可趣零食店（个体工商户）</v>
      </c>
      <c r="I64" s="8" t="str">
        <f>VLOOKUP(B64,[1]Sheet1!$C:$J,8,0)</f>
        <v>湖南省岳阳市岳阳楼区站前路街道望城岭社区建湘路153号</v>
      </c>
      <c r="J64" s="8" t="str">
        <f>VLOOKUP(B64,[1]Sheet1!$C:$K,9,0)</f>
        <v>云南百年绿色食品有限公司</v>
      </c>
      <c r="K64" s="8" t="str">
        <f>VLOOKUP(B64,[1]Sheet1!$C:$L,10,0)</f>
        <v>云南省昭通市盐津县中和镇食品产业园区1、2、3、7号厂房</v>
      </c>
      <c r="L64" s="8" t="str">
        <f>VLOOKUP(B64,[1]Sheet1!$C:$M,11,0)</f>
        <v>2026-01-20</v>
      </c>
      <c r="M64" s="8" t="s">
        <v>16</v>
      </c>
    </row>
    <row r="65" s="1" customFormat="1" ht="51" customHeight="1" spans="1:13">
      <c r="A65" s="8">
        <v>62</v>
      </c>
      <c r="B65" s="8" t="s">
        <v>77</v>
      </c>
      <c r="C65" s="8" t="str">
        <f>VLOOKUP(B65,[1]Sheet1!$C:$D,2,0)</f>
        <v>果滋果心 混合胶型凝胶糖果 青葡萄味（糖果）</v>
      </c>
      <c r="D65" s="8" t="str">
        <f>VLOOKUP(B65,[1]Sheet1!$C:$E,3,0)</f>
        <v>糖果制品</v>
      </c>
      <c r="E65" s="8" t="str">
        <f>VLOOKUP(B65,[1]Sheet1!$C:$G,5,0)</f>
        <v>称重销售</v>
      </c>
      <c r="F65" s="8" t="str">
        <f>VLOOKUP(B65,[1]Sheet1!$C:$F,4,0)</f>
        <v>好丽友和图形</v>
      </c>
      <c r="G65" s="8" t="str">
        <f>VLOOKUP(B65,[1]Sheet1!$C:$H,6,0)</f>
        <v>2025-11-03</v>
      </c>
      <c r="H65" s="8" t="str">
        <f>VLOOKUP(B65,[1]Sheet1!$C:$I,7,0)</f>
        <v>岳阳楼区安可趣零食店（个体工商户）</v>
      </c>
      <c r="I65" s="8" t="str">
        <f>VLOOKUP(B65,[1]Sheet1!$C:$J,8,0)</f>
        <v>湖南省岳阳市岳阳楼区站前路街道望城岭社区建湘路153号</v>
      </c>
      <c r="J65" s="8" t="str">
        <f>VLOOKUP(B65,[1]Sheet1!$C:$K,9,0)</f>
        <v>好丽友食品（上海）有限公司</v>
      </c>
      <c r="K65" s="8" t="str">
        <f>VLOOKUP(B65,[1]Sheet1!$C:$L,10,0)</f>
        <v>上海市青浦工业园区外青松公路5151号</v>
      </c>
      <c r="L65" s="8" t="str">
        <f>VLOOKUP(B65,[1]Sheet1!$C:$M,11,0)</f>
        <v>2026-01-20</v>
      </c>
      <c r="M65" s="8" t="s">
        <v>16</v>
      </c>
    </row>
    <row r="66" s="1" customFormat="1" ht="53" customHeight="1" spans="1:13">
      <c r="A66" s="8">
        <v>63</v>
      </c>
      <c r="B66" s="8" t="s">
        <v>78</v>
      </c>
      <c r="C66" s="8" t="str">
        <f>VLOOKUP(B66,[1]Sheet1!$C:$D,2,0)</f>
        <v>黑茄（茄子）</v>
      </c>
      <c r="D66" s="8" t="str">
        <f>VLOOKUP(B66,[1]Sheet1!$C:$E,3,0)</f>
        <v>食用农产品</v>
      </c>
      <c r="E66" s="8" t="str">
        <f>VLOOKUP(B66,[1]Sheet1!$C:$G,5,0)</f>
        <v>/</v>
      </c>
      <c r="F66" s="8" t="str">
        <f>VLOOKUP(B66,[1]Sheet1!$C:$F,4,0)</f>
        <v>/</v>
      </c>
      <c r="G66" s="8" t="str">
        <f>VLOOKUP(B66,[1]Sheet1!$C:$H,6,0)</f>
        <v>2026-01-19</v>
      </c>
      <c r="H66" s="8" t="str">
        <f>VLOOKUP(B66,[1]Sheet1!$C:$I,7,0)</f>
        <v>步步高商业连锁股份有限公司岳阳新天地店</v>
      </c>
      <c r="I66" s="8" t="str">
        <f>VLOOKUP(B66,[1]Sheet1!$C:$J,8,0)</f>
        <v>岳阳市岳阳楼区东茅岭路1号步步高新天地负一层</v>
      </c>
      <c r="J66" s="8" t="str">
        <f>VLOOKUP(B66,[1]Sheet1!$C:$K,9,0)</f>
        <v>/</v>
      </c>
      <c r="K66" s="8" t="str">
        <f>VLOOKUP(B66,[1]Sheet1!$C:$L,10,0)</f>
        <v>/</v>
      </c>
      <c r="L66" s="8" t="str">
        <f>VLOOKUP(B66,[1]Sheet1!$C:$M,11,0)</f>
        <v>2026-01-20</v>
      </c>
      <c r="M66" s="8" t="s">
        <v>16</v>
      </c>
    </row>
    <row r="67" s="1" customFormat="1" ht="54" customHeight="1" spans="1:13">
      <c r="A67" s="8">
        <v>64</v>
      </c>
      <c r="B67" s="8" t="s">
        <v>79</v>
      </c>
      <c r="C67" s="8" t="str">
        <f>VLOOKUP(B67,[1]Sheet1!$C:$D,2,0)</f>
        <v>螺丝椒（辣椒）</v>
      </c>
      <c r="D67" s="8" t="str">
        <f>VLOOKUP(B67,[1]Sheet1!$C:$E,3,0)</f>
        <v>食用农产品</v>
      </c>
      <c r="E67" s="8" t="str">
        <f>VLOOKUP(B67,[1]Sheet1!$C:$G,5,0)</f>
        <v>/</v>
      </c>
      <c r="F67" s="8" t="str">
        <f>VLOOKUP(B67,[1]Sheet1!$C:$F,4,0)</f>
        <v>/</v>
      </c>
      <c r="G67" s="8" t="str">
        <f>VLOOKUP(B67,[1]Sheet1!$C:$H,6,0)</f>
        <v>2026-01-19</v>
      </c>
      <c r="H67" s="8" t="str">
        <f>VLOOKUP(B67,[1]Sheet1!$C:$I,7,0)</f>
        <v>步步高商业连锁股份有限公司岳阳新天地店</v>
      </c>
      <c r="I67" s="8" t="str">
        <f>VLOOKUP(B67,[1]Sheet1!$C:$J,8,0)</f>
        <v>岳阳市岳阳楼区东茅岭路1号步步高新天地负一层</v>
      </c>
      <c r="J67" s="8" t="str">
        <f>VLOOKUP(B67,[1]Sheet1!$C:$K,9,0)</f>
        <v>/</v>
      </c>
      <c r="K67" s="8" t="str">
        <f>VLOOKUP(B67,[1]Sheet1!$C:$L,10,0)</f>
        <v>/</v>
      </c>
      <c r="L67" s="8" t="str">
        <f>VLOOKUP(B67,[1]Sheet1!$C:$M,11,0)</f>
        <v>2026-01-20</v>
      </c>
      <c r="M67" s="8" t="s">
        <v>16</v>
      </c>
    </row>
    <row r="68" s="1" customFormat="1" ht="50" customHeight="1" spans="1:13">
      <c r="A68" s="8">
        <v>65</v>
      </c>
      <c r="B68" s="8" t="s">
        <v>80</v>
      </c>
      <c r="C68" s="8" t="str">
        <f>VLOOKUP(B68,[1]Sheet1!$C:$D,2,0)</f>
        <v>野山椒（辣椒）</v>
      </c>
      <c r="D68" s="8" t="str">
        <f>VLOOKUP(B68,[1]Sheet1!$C:$E,3,0)</f>
        <v>食用农产品</v>
      </c>
      <c r="E68" s="8" t="str">
        <f>VLOOKUP(B68,[1]Sheet1!$C:$G,5,0)</f>
        <v>/</v>
      </c>
      <c r="F68" s="8" t="str">
        <f>VLOOKUP(B68,[1]Sheet1!$C:$F,4,0)</f>
        <v>/</v>
      </c>
      <c r="G68" s="8" t="str">
        <f>VLOOKUP(B68,[1]Sheet1!$C:$H,6,0)</f>
        <v>2026-01-19</v>
      </c>
      <c r="H68" s="8" t="str">
        <f>VLOOKUP(B68,[1]Sheet1!$C:$I,7,0)</f>
        <v>步步高商业连锁股份有限公司岳阳新天地店</v>
      </c>
      <c r="I68" s="8" t="str">
        <f>VLOOKUP(B68,[1]Sheet1!$C:$J,8,0)</f>
        <v>岳阳市岳阳楼区东茅岭路1号步步高新天地负一层</v>
      </c>
      <c r="J68" s="8" t="str">
        <f>VLOOKUP(B68,[1]Sheet1!$C:$K,9,0)</f>
        <v>/</v>
      </c>
      <c r="K68" s="8" t="str">
        <f>VLOOKUP(B68,[1]Sheet1!$C:$L,10,0)</f>
        <v>/</v>
      </c>
      <c r="L68" s="8" t="str">
        <f>VLOOKUP(B68,[1]Sheet1!$C:$M,11,0)</f>
        <v>2026-01-20</v>
      </c>
      <c r="M68" s="8" t="s">
        <v>16</v>
      </c>
    </row>
    <row r="69" s="1" customFormat="1" ht="55" customHeight="1" spans="1:13">
      <c r="A69" s="8">
        <v>66</v>
      </c>
      <c r="B69" s="8" t="s">
        <v>81</v>
      </c>
      <c r="C69" s="8" t="str">
        <f>VLOOKUP(B69,[1]Sheet1!$C:$D,2,0)</f>
        <v>鑫农康有机绿豆芽</v>
      </c>
      <c r="D69" s="8" t="str">
        <f>VLOOKUP(B69,[1]Sheet1!$C:$E,3,0)</f>
        <v>食用农产品</v>
      </c>
      <c r="E69" s="8" t="str">
        <f>VLOOKUP(B69,[1]Sheet1!$C:$G,5,0)</f>
        <v>/</v>
      </c>
      <c r="F69" s="8" t="str">
        <f>VLOOKUP(B69,[1]Sheet1!$C:$F,4,0)</f>
        <v>/</v>
      </c>
      <c r="G69" s="8" t="str">
        <f>VLOOKUP(B69,[1]Sheet1!$C:$H,6,0)</f>
        <v>2026-01-17</v>
      </c>
      <c r="H69" s="8" t="str">
        <f>VLOOKUP(B69,[1]Sheet1!$C:$I,7,0)</f>
        <v>步步高商业连锁股份有限公司岳阳新天地店</v>
      </c>
      <c r="I69" s="8" t="str">
        <f>VLOOKUP(B69,[1]Sheet1!$C:$J,8,0)</f>
        <v>岳阳市岳阳楼区东茅岭路1号步步高新天地负一层</v>
      </c>
      <c r="J69" s="8" t="str">
        <f>VLOOKUP(B69,[1]Sheet1!$C:$K,9,0)</f>
        <v>/</v>
      </c>
      <c r="K69" s="8" t="str">
        <f>VLOOKUP(B69,[1]Sheet1!$C:$L,10,0)</f>
        <v>/</v>
      </c>
      <c r="L69" s="8" t="str">
        <f>VLOOKUP(B69,[1]Sheet1!$C:$M,11,0)</f>
        <v>2026-01-20</v>
      </c>
      <c r="M69" s="8" t="s">
        <v>16</v>
      </c>
    </row>
    <row r="70" s="1" customFormat="1" ht="55" customHeight="1" spans="1:13">
      <c r="A70" s="8">
        <v>67</v>
      </c>
      <c r="B70" s="8" t="s">
        <v>82</v>
      </c>
      <c r="C70" s="8" t="str">
        <f>VLOOKUP(B70,[1]Sheet1!$C:$D,2,0)</f>
        <v>耙耙柑</v>
      </c>
      <c r="D70" s="8" t="str">
        <f>VLOOKUP(B70,[1]Sheet1!$C:$E,3,0)</f>
        <v>食用农产品</v>
      </c>
      <c r="E70" s="8" t="str">
        <f>VLOOKUP(B70,[1]Sheet1!$C:$G,5,0)</f>
        <v>/</v>
      </c>
      <c r="F70" s="8" t="str">
        <f>VLOOKUP(B70,[1]Sheet1!$C:$F,4,0)</f>
        <v>/</v>
      </c>
      <c r="G70" s="8" t="str">
        <f>VLOOKUP(B70,[1]Sheet1!$C:$H,6,0)</f>
        <v>2026-01-19</v>
      </c>
      <c r="H70" s="8" t="str">
        <f>VLOOKUP(B70,[1]Sheet1!$C:$I,7,0)</f>
        <v>步步高商业连锁股份有限公司岳阳新天地店</v>
      </c>
      <c r="I70" s="8" t="str">
        <f>VLOOKUP(B70,[1]Sheet1!$C:$J,8,0)</f>
        <v>岳阳市岳阳楼区东茅岭路1号步步高新天地负一层</v>
      </c>
      <c r="J70" s="8" t="str">
        <f>VLOOKUP(B70,[1]Sheet1!$C:$K,9,0)</f>
        <v>/</v>
      </c>
      <c r="K70" s="8" t="str">
        <f>VLOOKUP(B70,[1]Sheet1!$C:$L,10,0)</f>
        <v>/</v>
      </c>
      <c r="L70" s="8" t="str">
        <f>VLOOKUP(B70,[1]Sheet1!$C:$M,11,0)</f>
        <v>2026-01-20</v>
      </c>
      <c r="M70" s="8" t="s">
        <v>16</v>
      </c>
    </row>
    <row r="71" s="1" customFormat="1" ht="54" customHeight="1" spans="1:13">
      <c r="A71" s="8">
        <v>68</v>
      </c>
      <c r="B71" s="8" t="s">
        <v>83</v>
      </c>
      <c r="C71" s="8" t="str">
        <f>VLOOKUP(B71,[1]Sheet1!$C:$D,2,0)</f>
        <v>沙田柚</v>
      </c>
      <c r="D71" s="8" t="str">
        <f>VLOOKUP(B71,[1]Sheet1!$C:$E,3,0)</f>
        <v>食用农产品</v>
      </c>
      <c r="E71" s="8" t="str">
        <f>VLOOKUP(B71,[1]Sheet1!$C:$G,5,0)</f>
        <v>/</v>
      </c>
      <c r="F71" s="8" t="str">
        <f>VLOOKUP(B71,[1]Sheet1!$C:$F,4,0)</f>
        <v>/</v>
      </c>
      <c r="G71" s="8" t="str">
        <f>VLOOKUP(B71,[1]Sheet1!$C:$H,6,0)</f>
        <v>2026-01-19</v>
      </c>
      <c r="H71" s="8" t="str">
        <f>VLOOKUP(B71,[1]Sheet1!$C:$I,7,0)</f>
        <v>步步高商业连锁股份有限公司岳阳新天地店</v>
      </c>
      <c r="I71" s="8" t="str">
        <f>VLOOKUP(B71,[1]Sheet1!$C:$J,8,0)</f>
        <v>岳阳市岳阳楼区东茅岭路1号步步高新天地负一层</v>
      </c>
      <c r="J71" s="8" t="str">
        <f>VLOOKUP(B71,[1]Sheet1!$C:$K,9,0)</f>
        <v>/</v>
      </c>
      <c r="K71" s="8" t="str">
        <f>VLOOKUP(B71,[1]Sheet1!$C:$L,10,0)</f>
        <v>/</v>
      </c>
      <c r="L71" s="8" t="str">
        <f>VLOOKUP(B71,[1]Sheet1!$C:$M,11,0)</f>
        <v>2026-01-20</v>
      </c>
      <c r="M71" s="8" t="s">
        <v>16</v>
      </c>
    </row>
    <row r="72" s="1" customFormat="1" ht="54" customHeight="1" spans="1:13">
      <c r="A72" s="8">
        <v>69</v>
      </c>
      <c r="B72" s="8" t="s">
        <v>84</v>
      </c>
      <c r="C72" s="8" t="str">
        <f>VLOOKUP(B72,[1]Sheet1!$C:$D,2,0)</f>
        <v>精瘦肉（猪肉）</v>
      </c>
      <c r="D72" s="8" t="str">
        <f>VLOOKUP(B72,[1]Sheet1!$C:$E,3,0)</f>
        <v>食用农产品</v>
      </c>
      <c r="E72" s="8" t="str">
        <f>VLOOKUP(B72,[1]Sheet1!$C:$G,5,0)</f>
        <v>/</v>
      </c>
      <c r="F72" s="8" t="str">
        <f>VLOOKUP(B72,[1]Sheet1!$C:$F,4,0)</f>
        <v>/</v>
      </c>
      <c r="G72" s="8" t="str">
        <f>VLOOKUP(B72,[1]Sheet1!$C:$H,6,0)</f>
        <v>2026-01-20</v>
      </c>
      <c r="H72" s="8" t="str">
        <f>VLOOKUP(B72,[1]Sheet1!$C:$I,7,0)</f>
        <v>步步高商业连锁股份有限公司岳阳新天地店</v>
      </c>
      <c r="I72" s="8" t="str">
        <f>VLOOKUP(B72,[1]Sheet1!$C:$J,8,0)</f>
        <v>岳阳市岳阳楼区东茅岭路1号步步高新天地负一层</v>
      </c>
      <c r="J72" s="8" t="str">
        <f>VLOOKUP(B72,[1]Sheet1!$C:$K,9,0)</f>
        <v>湖北武汉双汇食品有限公司</v>
      </c>
      <c r="K72" s="8" t="str">
        <f>VLOOKUP(B72,[1]Sheet1!$C:$L,10,0)</f>
        <v>湖北省武汉市东西湖区湖北武汉双汇食品有限公司</v>
      </c>
      <c r="L72" s="8" t="str">
        <f>VLOOKUP(B72,[1]Sheet1!$C:$M,11,0)</f>
        <v>2026-01-20</v>
      </c>
      <c r="M72" s="8" t="s">
        <v>16</v>
      </c>
    </row>
    <row r="73" s="1" customFormat="1" ht="55" customHeight="1" spans="1:13">
      <c r="A73" s="8">
        <v>70</v>
      </c>
      <c r="B73" s="8" t="s">
        <v>85</v>
      </c>
      <c r="C73" s="8" t="str">
        <f>VLOOKUP(B73,[1]Sheet1!$C:$D,2,0)</f>
        <v>香蕉</v>
      </c>
      <c r="D73" s="8" t="str">
        <f>VLOOKUP(B73,[1]Sheet1!$C:$E,3,0)</f>
        <v>食用农产品</v>
      </c>
      <c r="E73" s="8" t="str">
        <f>VLOOKUP(B73,[1]Sheet1!$C:$G,5,0)</f>
        <v>/</v>
      </c>
      <c r="F73" s="8" t="str">
        <f>VLOOKUP(B73,[1]Sheet1!$C:$F,4,0)</f>
        <v>/</v>
      </c>
      <c r="G73" s="8" t="str">
        <f>VLOOKUP(B73,[1]Sheet1!$C:$H,6,0)</f>
        <v>2026-01-19</v>
      </c>
      <c r="H73" s="8" t="str">
        <f>VLOOKUP(B73,[1]Sheet1!$C:$I,7,0)</f>
        <v>步步高商业连锁股份有限公司岳阳新天地店</v>
      </c>
      <c r="I73" s="8" t="str">
        <f>VLOOKUP(B73,[1]Sheet1!$C:$J,8,0)</f>
        <v>岳阳市岳阳楼区东茅岭路1号步步高新天地负一层</v>
      </c>
      <c r="J73" s="8" t="str">
        <f>VLOOKUP(B73,[1]Sheet1!$C:$K,9,0)</f>
        <v>/</v>
      </c>
      <c r="K73" s="8" t="str">
        <f>VLOOKUP(B73,[1]Sheet1!$C:$L,10,0)</f>
        <v>/</v>
      </c>
      <c r="L73" s="8" t="str">
        <f>VLOOKUP(B73,[1]Sheet1!$C:$M,11,0)</f>
        <v>2026-01-20</v>
      </c>
      <c r="M73" s="8" t="s">
        <v>16</v>
      </c>
    </row>
    <row r="74" s="1" customFormat="1" ht="54" customHeight="1" spans="1:13">
      <c r="A74" s="8">
        <v>71</v>
      </c>
      <c r="B74" s="8" t="s">
        <v>86</v>
      </c>
      <c r="C74" s="8" t="str">
        <f>VLOOKUP(B74,[1]Sheet1!$C:$D,2,0)</f>
        <v>低芥酸菜籽油</v>
      </c>
      <c r="D74" s="8" t="str">
        <f>VLOOKUP(B74,[1]Sheet1!$C:$E,3,0)</f>
        <v>食用油、油脂及其制品</v>
      </c>
      <c r="E74" s="8" t="str">
        <f>VLOOKUP(B74,[1]Sheet1!$C:$G,5,0)</f>
        <v>1.8L/瓶</v>
      </c>
      <c r="F74" s="8" t="str">
        <f>VLOOKUP(B74,[1]Sheet1!$C:$F,4,0)</f>
        <v>胖东来DL和图形</v>
      </c>
      <c r="G74" s="8" t="str">
        <f>VLOOKUP(B74,[1]Sheet1!$C:$H,6,0)</f>
        <v>2025-10-14</v>
      </c>
      <c r="H74" s="8" t="str">
        <f>VLOOKUP(B74,[1]Sheet1!$C:$I,7,0)</f>
        <v>步步高商业连锁股份有限公司岳阳新天地店</v>
      </c>
      <c r="I74" s="8" t="str">
        <f>VLOOKUP(B74,[1]Sheet1!$C:$J,8,0)</f>
        <v>岳阳市岳阳楼区东茅岭路1号步步高新天地负一层</v>
      </c>
      <c r="J74" s="8" t="str">
        <f>VLOOKUP(B74,[1]Sheet1!$C:$K,9,0)</f>
        <v>益海（泰州） 粮油工业 有限公司</v>
      </c>
      <c r="K74" s="8" t="str">
        <f>VLOOKUP(B74,[1]Sheet1!$C:$L,10,0)</f>
        <v>泰州市高港区永安洲镇疏港北路1号</v>
      </c>
      <c r="L74" s="8" t="str">
        <f>VLOOKUP(B74,[1]Sheet1!$C:$M,11,0)</f>
        <v>2026-01-20</v>
      </c>
      <c r="M74" s="8" t="s">
        <v>16</v>
      </c>
    </row>
    <row r="75" s="1" customFormat="1" ht="64" customHeight="1" spans="1:13">
      <c r="A75" s="8">
        <v>72</v>
      </c>
      <c r="B75" s="8" t="s">
        <v>87</v>
      </c>
      <c r="C75" s="8" t="str">
        <f>VLOOKUP(B75,[1]Sheet1!$C:$D,2,0)</f>
        <v>洛川苹果</v>
      </c>
      <c r="D75" s="8" t="str">
        <f>VLOOKUP(B75,[1]Sheet1!$C:$E,3,0)</f>
        <v>食用农产品</v>
      </c>
      <c r="E75" s="8" t="str">
        <f>VLOOKUP(B75,[1]Sheet1!$C:$G,5,0)</f>
        <v>/</v>
      </c>
      <c r="F75" s="8" t="str">
        <f>VLOOKUP(B75,[1]Sheet1!$C:$F,4,0)</f>
        <v>/</v>
      </c>
      <c r="G75" s="8" t="str">
        <f>VLOOKUP(B75,[1]Sheet1!$C:$H,6,0)</f>
        <v>2026-01-20</v>
      </c>
      <c r="H75" s="8" t="str">
        <f>VLOOKUP(B75,[1]Sheet1!$C:$I,7,0)</f>
        <v>岳阳楼区沈龙生鲜超市</v>
      </c>
      <c r="I75" s="8" t="str">
        <f>VLOOKUP(B75,[1]Sheet1!$C:$J,8,0)</f>
        <v>湖南省岳阳市岳阳楼区五里牌街道新城社区八网格建湘路天伦国际C2小区（020）-104号</v>
      </c>
      <c r="J75" s="8" t="str">
        <f>VLOOKUP(B75,[1]Sheet1!$C:$K,9,0)</f>
        <v>/</v>
      </c>
      <c r="K75" s="8" t="str">
        <f>VLOOKUP(B75,[1]Sheet1!$C:$L,10,0)</f>
        <v>/</v>
      </c>
      <c r="L75" s="8" t="str">
        <f>VLOOKUP(B75,[1]Sheet1!$C:$M,11,0)</f>
        <v>2026-01-20</v>
      </c>
      <c r="M75" s="8" t="s">
        <v>16</v>
      </c>
    </row>
    <row r="76" s="1" customFormat="1" ht="67" customHeight="1" spans="1:13">
      <c r="A76" s="8">
        <v>73</v>
      </c>
      <c r="B76" s="8" t="s">
        <v>88</v>
      </c>
      <c r="C76" s="8" t="str">
        <f>VLOOKUP(B76,[1]Sheet1!$C:$D,2,0)</f>
        <v>耙耙柑</v>
      </c>
      <c r="D76" s="8" t="str">
        <f>VLOOKUP(B76,[1]Sheet1!$C:$E,3,0)</f>
        <v>食用农产品</v>
      </c>
      <c r="E76" s="8" t="str">
        <f>VLOOKUP(B76,[1]Sheet1!$C:$G,5,0)</f>
        <v>/</v>
      </c>
      <c r="F76" s="8" t="str">
        <f>VLOOKUP(B76,[1]Sheet1!$C:$F,4,0)</f>
        <v>/</v>
      </c>
      <c r="G76" s="8" t="str">
        <f>VLOOKUP(B76,[1]Sheet1!$C:$H,6,0)</f>
        <v>2026-01-20</v>
      </c>
      <c r="H76" s="8" t="str">
        <f>VLOOKUP(B76,[1]Sheet1!$C:$I,7,0)</f>
        <v>岳阳楼区沈龙生鲜超市</v>
      </c>
      <c r="I76" s="8" t="str">
        <f>VLOOKUP(B76,[1]Sheet1!$C:$J,8,0)</f>
        <v>湖南省岳阳市岳阳楼区五里牌街道新城社区八网格建湘路天伦国际C2小区（020）-104号</v>
      </c>
      <c r="J76" s="8" t="str">
        <f>VLOOKUP(B76,[1]Sheet1!$C:$K,9,0)</f>
        <v>/</v>
      </c>
      <c r="K76" s="8" t="str">
        <f>VLOOKUP(B76,[1]Sheet1!$C:$L,10,0)</f>
        <v>/</v>
      </c>
      <c r="L76" s="8" t="str">
        <f>VLOOKUP(B76,[1]Sheet1!$C:$M,11,0)</f>
        <v>2026-01-20</v>
      </c>
      <c r="M76" s="8" t="s">
        <v>16</v>
      </c>
    </row>
    <row r="77" s="1" customFormat="1" ht="64" customHeight="1" spans="1:13">
      <c r="A77" s="8">
        <v>74</v>
      </c>
      <c r="B77" s="8" t="s">
        <v>89</v>
      </c>
      <c r="C77" s="8" t="str">
        <f>VLOOKUP(B77,[1]Sheet1!$C:$D,2,0)</f>
        <v>特级砂糖桔</v>
      </c>
      <c r="D77" s="8" t="str">
        <f>VLOOKUP(B77,[1]Sheet1!$C:$E,3,0)</f>
        <v>食用农产品</v>
      </c>
      <c r="E77" s="8" t="str">
        <f>VLOOKUP(B77,[1]Sheet1!$C:$G,5,0)</f>
        <v>/</v>
      </c>
      <c r="F77" s="8" t="str">
        <f>VLOOKUP(B77,[1]Sheet1!$C:$F,4,0)</f>
        <v>/</v>
      </c>
      <c r="G77" s="8" t="str">
        <f>VLOOKUP(B77,[1]Sheet1!$C:$H,6,0)</f>
        <v>2026-01-20</v>
      </c>
      <c r="H77" s="8" t="str">
        <f>VLOOKUP(B77,[1]Sheet1!$C:$I,7,0)</f>
        <v>岳阳楼区沈龙生鲜超市</v>
      </c>
      <c r="I77" s="8" t="str">
        <f>VLOOKUP(B77,[1]Sheet1!$C:$J,8,0)</f>
        <v>湖南省岳阳市岳阳楼区五里牌街道新城社区八网格建湘路天伦国际C2小区（020）-104号</v>
      </c>
      <c r="J77" s="8" t="str">
        <f>VLOOKUP(B77,[1]Sheet1!$C:$K,9,0)</f>
        <v>/</v>
      </c>
      <c r="K77" s="8" t="str">
        <f>VLOOKUP(B77,[1]Sheet1!$C:$L,10,0)</f>
        <v>/</v>
      </c>
      <c r="L77" s="8" t="str">
        <f>VLOOKUP(B77,[1]Sheet1!$C:$M,11,0)</f>
        <v>2026-01-20</v>
      </c>
      <c r="M77" s="8" t="s">
        <v>16</v>
      </c>
    </row>
    <row r="78" s="1" customFormat="1" ht="66" customHeight="1" spans="1:13">
      <c r="A78" s="8">
        <v>75</v>
      </c>
      <c r="B78" s="8" t="s">
        <v>90</v>
      </c>
      <c r="C78" s="8" t="str">
        <f>VLOOKUP(B78,[1]Sheet1!$C:$D,2,0)</f>
        <v>特级小台芒</v>
      </c>
      <c r="D78" s="8" t="str">
        <f>VLOOKUP(B78,[1]Sheet1!$C:$E,3,0)</f>
        <v>食用农产品</v>
      </c>
      <c r="E78" s="8" t="str">
        <f>VLOOKUP(B78,[1]Sheet1!$C:$G,5,0)</f>
        <v>/</v>
      </c>
      <c r="F78" s="8" t="str">
        <f>VLOOKUP(B78,[1]Sheet1!$C:$F,4,0)</f>
        <v>/</v>
      </c>
      <c r="G78" s="8" t="str">
        <f>VLOOKUP(B78,[1]Sheet1!$C:$H,6,0)</f>
        <v>2026-01-20</v>
      </c>
      <c r="H78" s="8" t="str">
        <f>VLOOKUP(B78,[1]Sheet1!$C:$I,7,0)</f>
        <v>岳阳楼区沈龙生鲜超市</v>
      </c>
      <c r="I78" s="8" t="str">
        <f>VLOOKUP(B78,[1]Sheet1!$C:$J,8,0)</f>
        <v>湖南省岳阳市岳阳楼区五里牌街道新城社区八网格建湘路天伦国际C2小区（020）-104号</v>
      </c>
      <c r="J78" s="8" t="str">
        <f>VLOOKUP(B78,[1]Sheet1!$C:$K,9,0)</f>
        <v>/</v>
      </c>
      <c r="K78" s="8" t="str">
        <f>VLOOKUP(B78,[1]Sheet1!$C:$L,10,0)</f>
        <v>/</v>
      </c>
      <c r="L78" s="8" t="str">
        <f>VLOOKUP(B78,[1]Sheet1!$C:$M,11,0)</f>
        <v>2026-01-20</v>
      </c>
      <c r="M78" s="8" t="s">
        <v>16</v>
      </c>
    </row>
    <row r="79" s="1" customFormat="1" ht="61" customHeight="1" spans="1:13">
      <c r="A79" s="8">
        <v>76</v>
      </c>
      <c r="B79" s="8" t="s">
        <v>91</v>
      </c>
      <c r="C79" s="8" t="str">
        <f>VLOOKUP(B79,[1]Sheet1!$C:$D,2,0)</f>
        <v>沃柑</v>
      </c>
      <c r="D79" s="8" t="str">
        <f>VLOOKUP(B79,[1]Sheet1!$C:$E,3,0)</f>
        <v>食用农产品</v>
      </c>
      <c r="E79" s="8" t="str">
        <f>VLOOKUP(B79,[1]Sheet1!$C:$G,5,0)</f>
        <v>/</v>
      </c>
      <c r="F79" s="8" t="str">
        <f>VLOOKUP(B79,[1]Sheet1!$C:$F,4,0)</f>
        <v>/</v>
      </c>
      <c r="G79" s="8" t="str">
        <f>VLOOKUP(B79,[1]Sheet1!$C:$H,6,0)</f>
        <v>2026-01-18</v>
      </c>
      <c r="H79" s="8" t="str">
        <f>VLOOKUP(B79,[1]Sheet1!$C:$I,7,0)</f>
        <v>岳阳楼区果千树水果店（个体工商户）</v>
      </c>
      <c r="I79" s="8" t="str">
        <f>VLOOKUP(B79,[1]Sheet1!$C:$J,8,0)</f>
        <v>湖南省岳阳市岳阳楼区五里牌街道南湖大道456号祥源·城市之光S-1栋123号</v>
      </c>
      <c r="J79" s="8" t="str">
        <f>VLOOKUP(B79,[1]Sheet1!$C:$K,9,0)</f>
        <v>/</v>
      </c>
      <c r="K79" s="8" t="str">
        <f>VLOOKUP(B79,[1]Sheet1!$C:$L,10,0)</f>
        <v>/</v>
      </c>
      <c r="L79" s="8" t="str">
        <f>VLOOKUP(B79,[1]Sheet1!$C:$M,11,0)</f>
        <v>2026-01-20</v>
      </c>
      <c r="M79" s="8" t="s">
        <v>16</v>
      </c>
    </row>
    <row r="80" s="1" customFormat="1" ht="60" customHeight="1" spans="1:13">
      <c r="A80" s="8">
        <v>77</v>
      </c>
      <c r="B80" s="8" t="s">
        <v>92</v>
      </c>
      <c r="C80" s="8" t="str">
        <f>VLOOKUP(B80,[1]Sheet1!$C:$D,2,0)</f>
        <v>涌泉蜜桔</v>
      </c>
      <c r="D80" s="8" t="str">
        <f>VLOOKUP(B80,[1]Sheet1!$C:$E,3,0)</f>
        <v>食用农产品</v>
      </c>
      <c r="E80" s="8" t="str">
        <f>VLOOKUP(B80,[1]Sheet1!$C:$G,5,0)</f>
        <v>/</v>
      </c>
      <c r="F80" s="8" t="str">
        <f>VLOOKUP(B80,[1]Sheet1!$C:$F,4,0)</f>
        <v>/</v>
      </c>
      <c r="G80" s="8" t="str">
        <f>VLOOKUP(B80,[1]Sheet1!$C:$H,6,0)</f>
        <v>2026-01-16</v>
      </c>
      <c r="H80" s="8" t="str">
        <f>VLOOKUP(B80,[1]Sheet1!$C:$I,7,0)</f>
        <v>岳阳楼区果千树水果店（个体工商户）</v>
      </c>
      <c r="I80" s="8" t="str">
        <f>VLOOKUP(B80,[1]Sheet1!$C:$J,8,0)</f>
        <v>湖南省岳阳市岳阳楼区五里牌街道南湖大道456号祥源·城市之光S-1栋123号</v>
      </c>
      <c r="J80" s="8" t="str">
        <f>VLOOKUP(B80,[1]Sheet1!$C:$K,9,0)</f>
        <v>/</v>
      </c>
      <c r="K80" s="8" t="str">
        <f>VLOOKUP(B80,[1]Sheet1!$C:$L,10,0)</f>
        <v>/</v>
      </c>
      <c r="L80" s="8" t="str">
        <f>VLOOKUP(B80,[1]Sheet1!$C:$M,11,0)</f>
        <v>2026-01-20</v>
      </c>
      <c r="M80" s="8" t="s">
        <v>16</v>
      </c>
    </row>
    <row r="81" s="1" customFormat="1" ht="60" customHeight="1" spans="1:13">
      <c r="A81" s="8">
        <v>78</v>
      </c>
      <c r="B81" s="8" t="s">
        <v>93</v>
      </c>
      <c r="C81" s="8" t="str">
        <f>VLOOKUP(B81,[1]Sheet1!$C:$D,2,0)</f>
        <v>耙耙柑</v>
      </c>
      <c r="D81" s="8" t="str">
        <f>VLOOKUP(B81,[1]Sheet1!$C:$E,3,0)</f>
        <v>食用农产品</v>
      </c>
      <c r="E81" s="8" t="str">
        <f>VLOOKUP(B81,[1]Sheet1!$C:$G,5,0)</f>
        <v>/</v>
      </c>
      <c r="F81" s="8" t="str">
        <f>VLOOKUP(B81,[1]Sheet1!$C:$F,4,0)</f>
        <v>/</v>
      </c>
      <c r="G81" s="8" t="str">
        <f>VLOOKUP(B81,[1]Sheet1!$C:$H,6,0)</f>
        <v>2026-01-20</v>
      </c>
      <c r="H81" s="8" t="str">
        <f>VLOOKUP(B81,[1]Sheet1!$C:$I,7,0)</f>
        <v>岳阳楼区果千树水果店（个体工商户）</v>
      </c>
      <c r="I81" s="8" t="str">
        <f>VLOOKUP(B81,[1]Sheet1!$C:$J,8,0)</f>
        <v>湖南省岳阳市岳阳楼区五里牌街道南湖大道456号祥源·城市之光S-1栋123号</v>
      </c>
      <c r="J81" s="8" t="str">
        <f>VLOOKUP(B81,[1]Sheet1!$C:$K,9,0)</f>
        <v>/</v>
      </c>
      <c r="K81" s="8" t="str">
        <f>VLOOKUP(B81,[1]Sheet1!$C:$L,10,0)</f>
        <v>/</v>
      </c>
      <c r="L81" s="8" t="str">
        <f>VLOOKUP(B81,[1]Sheet1!$C:$M,11,0)</f>
        <v>2026-01-20</v>
      </c>
      <c r="M81" s="8" t="s">
        <v>16</v>
      </c>
    </row>
    <row r="82" s="1" customFormat="1" ht="64" customHeight="1" spans="1:13">
      <c r="A82" s="8">
        <v>79</v>
      </c>
      <c r="B82" s="8" t="s">
        <v>94</v>
      </c>
      <c r="C82" s="8" t="str">
        <f>VLOOKUP(B82,[1]Sheet1!$C:$D,2,0)</f>
        <v>沙田柚</v>
      </c>
      <c r="D82" s="8" t="str">
        <f>VLOOKUP(B82,[1]Sheet1!$C:$E,3,0)</f>
        <v>食用农产品</v>
      </c>
      <c r="E82" s="8" t="str">
        <f>VLOOKUP(B82,[1]Sheet1!$C:$G,5,0)</f>
        <v>/</v>
      </c>
      <c r="F82" s="8" t="str">
        <f>VLOOKUP(B82,[1]Sheet1!$C:$F,4,0)</f>
        <v>/</v>
      </c>
      <c r="G82" s="8" t="str">
        <f>VLOOKUP(B82,[1]Sheet1!$C:$H,6,0)</f>
        <v>2026-01-14</v>
      </c>
      <c r="H82" s="8" t="str">
        <f>VLOOKUP(B82,[1]Sheet1!$C:$I,7,0)</f>
        <v>岳阳楼区果千树水果店（个体工商户）</v>
      </c>
      <c r="I82" s="8" t="str">
        <f>VLOOKUP(B82,[1]Sheet1!$C:$J,8,0)</f>
        <v>湖南省岳阳市岳阳楼区五里牌街道南湖大道456号祥源·城市之光S-1栋123号</v>
      </c>
      <c r="J82" s="8" t="str">
        <f>VLOOKUP(B82,[1]Sheet1!$C:$K,9,0)</f>
        <v>/</v>
      </c>
      <c r="K82" s="8" t="str">
        <f>VLOOKUP(B82,[1]Sheet1!$C:$L,10,0)</f>
        <v>/</v>
      </c>
      <c r="L82" s="8" t="str">
        <f>VLOOKUP(B82,[1]Sheet1!$C:$M,11,0)</f>
        <v>2026-01-20</v>
      </c>
      <c r="M82" s="8" t="s">
        <v>16</v>
      </c>
    </row>
    <row r="83" s="1" customFormat="1" ht="63" customHeight="1" spans="1:13">
      <c r="A83" s="8">
        <v>80</v>
      </c>
      <c r="B83" s="8" t="s">
        <v>95</v>
      </c>
      <c r="C83" s="8" t="str">
        <f>VLOOKUP(B83,[1]Sheet1!$C:$D,2,0)</f>
        <v>大金煌芒（芒果）</v>
      </c>
      <c r="D83" s="8" t="str">
        <f>VLOOKUP(B83,[1]Sheet1!$C:$E,3,0)</f>
        <v>食用农产品</v>
      </c>
      <c r="E83" s="8" t="str">
        <f>VLOOKUP(B83,[1]Sheet1!$C:$G,5,0)</f>
        <v>/</v>
      </c>
      <c r="F83" s="8" t="str">
        <f>VLOOKUP(B83,[1]Sheet1!$C:$F,4,0)</f>
        <v>/</v>
      </c>
      <c r="G83" s="8" t="str">
        <f>VLOOKUP(B83,[1]Sheet1!$C:$H,6,0)</f>
        <v>2026-01-17</v>
      </c>
      <c r="H83" s="8" t="str">
        <f>VLOOKUP(B83,[1]Sheet1!$C:$I,7,0)</f>
        <v>岳阳楼区果千树水果店（个体工商户）</v>
      </c>
      <c r="I83" s="8" t="str">
        <f>VLOOKUP(B83,[1]Sheet1!$C:$J,8,0)</f>
        <v>湖南省岳阳市岳阳楼区五里牌街道南湖大道456号祥源·城市之光S-1栋123号</v>
      </c>
      <c r="J83" s="8" t="str">
        <f>VLOOKUP(B83,[1]Sheet1!$C:$K,9,0)</f>
        <v>/</v>
      </c>
      <c r="K83" s="8" t="str">
        <f>VLOOKUP(B83,[1]Sheet1!$C:$L,10,0)</f>
        <v>/</v>
      </c>
      <c r="L83" s="8" t="str">
        <f>VLOOKUP(B83,[1]Sheet1!$C:$M,11,0)</f>
        <v>2026-01-20</v>
      </c>
      <c r="M83" s="8" t="s">
        <v>16</v>
      </c>
    </row>
    <row r="84" s="1" customFormat="1" ht="63" customHeight="1" spans="1:13">
      <c r="A84" s="8">
        <v>81</v>
      </c>
      <c r="B84" s="8" t="s">
        <v>96</v>
      </c>
      <c r="C84" s="8" t="str">
        <f>VLOOKUP(B84,[1]Sheet1!$C:$D,2,0)</f>
        <v>进口香蕉</v>
      </c>
      <c r="D84" s="8" t="str">
        <f>VLOOKUP(B84,[1]Sheet1!$C:$E,3,0)</f>
        <v>食用农产品</v>
      </c>
      <c r="E84" s="8" t="str">
        <f>VLOOKUP(B84,[1]Sheet1!$C:$G,5,0)</f>
        <v>/</v>
      </c>
      <c r="F84" s="8" t="str">
        <f>VLOOKUP(B84,[1]Sheet1!$C:$F,4,0)</f>
        <v>/</v>
      </c>
      <c r="G84" s="8" t="str">
        <f>VLOOKUP(B84,[1]Sheet1!$C:$H,6,0)</f>
        <v>2026-01-20</v>
      </c>
      <c r="H84" s="8" t="str">
        <f>VLOOKUP(B84,[1]Sheet1!$C:$I,7,0)</f>
        <v>岳阳楼区果千树水果店（个体工商户）</v>
      </c>
      <c r="I84" s="8" t="str">
        <f>VLOOKUP(B84,[1]Sheet1!$C:$J,8,0)</f>
        <v>湖南省岳阳市岳阳楼区五里牌街道南湖大道456号祥源·城市之光S-1栋123号</v>
      </c>
      <c r="J84" s="8" t="str">
        <f>VLOOKUP(B84,[1]Sheet1!$C:$K,9,0)</f>
        <v>/</v>
      </c>
      <c r="K84" s="8" t="str">
        <f>VLOOKUP(B84,[1]Sheet1!$C:$L,10,0)</f>
        <v>/</v>
      </c>
      <c r="L84" s="8" t="str">
        <f>VLOOKUP(B84,[1]Sheet1!$C:$M,11,0)</f>
        <v>2026-01-20</v>
      </c>
      <c r="M84" s="8" t="s">
        <v>16</v>
      </c>
    </row>
    <row r="85" s="1" customFormat="1" ht="63" customHeight="1" spans="1:13">
      <c r="A85" s="8">
        <v>82</v>
      </c>
      <c r="B85" s="8" t="s">
        <v>97</v>
      </c>
      <c r="C85" s="8" t="str">
        <f>VLOOKUP(B85,[1]Sheet1!$C:$D,2,0)</f>
        <v>水晶富士（苹果）</v>
      </c>
      <c r="D85" s="8" t="str">
        <f>VLOOKUP(B85,[1]Sheet1!$C:$E,3,0)</f>
        <v>食用农产品</v>
      </c>
      <c r="E85" s="8" t="str">
        <f>VLOOKUP(B85,[1]Sheet1!$C:$G,5,0)</f>
        <v>/</v>
      </c>
      <c r="F85" s="8" t="str">
        <f>VLOOKUP(B85,[1]Sheet1!$C:$F,4,0)</f>
        <v>/</v>
      </c>
      <c r="G85" s="8" t="str">
        <f>VLOOKUP(B85,[1]Sheet1!$C:$H,6,0)</f>
        <v>2026-01-19</v>
      </c>
      <c r="H85" s="8" t="str">
        <f>VLOOKUP(B85,[1]Sheet1!$C:$I,7,0)</f>
        <v>岳阳楼区果千树水果店（个体工商户）</v>
      </c>
      <c r="I85" s="8" t="str">
        <f>VLOOKUP(B85,[1]Sheet1!$C:$J,8,0)</f>
        <v>湖南省岳阳市岳阳楼区五里牌街道南湖大道456号祥源·城市之光S-1栋123号</v>
      </c>
      <c r="J85" s="8" t="str">
        <f>VLOOKUP(B85,[1]Sheet1!$C:$K,9,0)</f>
        <v>/</v>
      </c>
      <c r="K85" s="8" t="str">
        <f>VLOOKUP(B85,[1]Sheet1!$C:$L,10,0)</f>
        <v>/</v>
      </c>
      <c r="L85" s="8" t="str">
        <f>VLOOKUP(B85,[1]Sheet1!$C:$M,11,0)</f>
        <v>2026-01-20</v>
      </c>
      <c r="M85" s="8" t="s">
        <v>16</v>
      </c>
    </row>
    <row r="86" s="1" customFormat="1" ht="61" customHeight="1" spans="1:13">
      <c r="A86" s="8">
        <v>83</v>
      </c>
      <c r="B86" s="8" t="s">
        <v>98</v>
      </c>
      <c r="C86" s="8" t="str">
        <f>VLOOKUP(B86,[1]Sheet1!$C:$D,2,0)</f>
        <v>开味心享-NFC赣南脐橙汁（饮料）</v>
      </c>
      <c r="D86" s="8" t="str">
        <f>VLOOKUP(B86,[1]Sheet1!$C:$E,3,0)</f>
        <v>饮料</v>
      </c>
      <c r="E86" s="8" t="str">
        <f>VLOOKUP(B86,[1]Sheet1!$C:$G,5,0)</f>
        <v>300mL/瓶</v>
      </c>
      <c r="F86" s="8" t="str">
        <f>VLOOKUP(B86,[1]Sheet1!$C:$F,4,0)</f>
        <v>开味心享和图形</v>
      </c>
      <c r="G86" s="8" t="str">
        <f>VLOOKUP(B86,[1]Sheet1!$C:$H,6,0)</f>
        <v>2025-11-12</v>
      </c>
      <c r="H86" s="8" t="str">
        <f>VLOOKUP(B86,[1]Sheet1!$C:$I,7,0)</f>
        <v>岳阳楼区果千树水果店（个体工商户）</v>
      </c>
      <c r="I86" s="8" t="str">
        <f>VLOOKUP(B86,[1]Sheet1!$C:$J,8,0)</f>
        <v>湖南省岳阳市岳阳楼区五里牌街道南湖大道456号祥源·城市之光S-1栋123号</v>
      </c>
      <c r="J86" s="8" t="str">
        <f>VLOOKUP(B86,[1]Sheet1!$C:$K,9,0)</f>
        <v>广西石埠乳业有限责任公司乳品二厂</v>
      </c>
      <c r="K86" s="8" t="str">
        <f>VLOOKUP(B86,[1]Sheet1!$C:$L,10,0)</f>
        <v>南宁市良庆区亮岭路二街2号</v>
      </c>
      <c r="L86" s="8" t="str">
        <f>VLOOKUP(B86,[1]Sheet1!$C:$M,11,0)</f>
        <v>2026-01-20</v>
      </c>
      <c r="M86" s="8" t="s">
        <v>16</v>
      </c>
    </row>
    <row r="87" s="1" customFormat="1" ht="64" customHeight="1" spans="1:13">
      <c r="A87" s="8">
        <v>84</v>
      </c>
      <c r="B87" s="8" t="s">
        <v>99</v>
      </c>
      <c r="C87" s="8" t="str">
        <f>VLOOKUP(B87,[1]Sheet1!$C:$D,2,0)</f>
        <v>原味山楂条（果糕类）</v>
      </c>
      <c r="D87" s="8" t="str">
        <f>VLOOKUP(B87,[1]Sheet1!$C:$E,3,0)</f>
        <v>水果制品</v>
      </c>
      <c r="E87" s="8" t="str">
        <f>VLOOKUP(B87,[1]Sheet1!$C:$G,5,0)</f>
        <v>210g/袋</v>
      </c>
      <c r="F87" s="8" t="str">
        <f>VLOOKUP(B87,[1]Sheet1!$C:$F,4,0)</f>
        <v>图形</v>
      </c>
      <c r="G87" s="8" t="str">
        <f>VLOOKUP(B87,[1]Sheet1!$C:$H,6,0)</f>
        <v>2025-10-04</v>
      </c>
      <c r="H87" s="8" t="str">
        <f>VLOOKUP(B87,[1]Sheet1!$C:$I,7,0)</f>
        <v>岳阳楼区果千树水果店（个体工商户）</v>
      </c>
      <c r="I87" s="8" t="str">
        <f>VLOOKUP(B87,[1]Sheet1!$C:$J,8,0)</f>
        <v>湖南省岳阳市岳阳楼区五里牌街道南湖大道456号祥源·城市之光S-1栋123号</v>
      </c>
      <c r="J87" s="8" t="str">
        <f>VLOOKUP(B87,[1]Sheet1!$C:$K,9,0)</f>
        <v>山东金晔农法食品有限公司</v>
      </c>
      <c r="K87" s="8" t="str">
        <f>VLOOKUP(B87,[1]Sheet1!$C:$L,10,0)</f>
        <v>山东省济南市济阳区济北街道统一大街33号</v>
      </c>
      <c r="L87" s="8" t="str">
        <f>VLOOKUP(B87,[1]Sheet1!$C:$M,11,0)</f>
        <v>2026-01-20</v>
      </c>
      <c r="M87" s="8" t="s">
        <v>16</v>
      </c>
    </row>
    <row r="88" s="1" customFormat="1" ht="62" customHeight="1" spans="1:13">
      <c r="A88" s="8">
        <v>85</v>
      </c>
      <c r="B88" s="8" t="s">
        <v>100</v>
      </c>
      <c r="C88" s="8" t="str">
        <f>VLOOKUP(B88,[1]Sheet1!$C:$D,2,0)</f>
        <v>水晶柚</v>
      </c>
      <c r="D88" s="8" t="str">
        <f>VLOOKUP(B88,[1]Sheet1!$C:$E,3,0)</f>
        <v>食用农产品</v>
      </c>
      <c r="E88" s="8" t="str">
        <f>VLOOKUP(B88,[1]Sheet1!$C:$G,5,0)</f>
        <v>/</v>
      </c>
      <c r="F88" s="8" t="str">
        <f>VLOOKUP(B88,[1]Sheet1!$C:$F,4,0)</f>
        <v>/</v>
      </c>
      <c r="G88" s="8" t="str">
        <f>VLOOKUP(B88,[1]Sheet1!$C:$H,6,0)</f>
        <v>2026-01-17</v>
      </c>
      <c r="H88" s="8" t="str">
        <f>VLOOKUP(B88,[1]Sheet1!$C:$I,7,0)</f>
        <v>岳阳楼区果千树水果店（个体工商户）</v>
      </c>
      <c r="I88" s="8" t="str">
        <f>VLOOKUP(B88,[1]Sheet1!$C:$J,8,0)</f>
        <v>湖南省岳阳市岳阳楼区五里牌街道南湖大道456号祥源·城市之光S-1栋123号</v>
      </c>
      <c r="J88" s="8" t="str">
        <f>VLOOKUP(B88,[1]Sheet1!$C:$K,9,0)</f>
        <v>/</v>
      </c>
      <c r="K88" s="8" t="str">
        <f>VLOOKUP(B88,[1]Sheet1!$C:$L,10,0)</f>
        <v>/</v>
      </c>
      <c r="L88" s="8" t="str">
        <f>VLOOKUP(B88,[1]Sheet1!$C:$M,11,0)</f>
        <v>2026-01-20</v>
      </c>
      <c r="M88" s="8" t="s">
        <v>16</v>
      </c>
    </row>
    <row r="89" s="1" customFormat="1" ht="66" customHeight="1" spans="1:13">
      <c r="A89" s="8">
        <v>86</v>
      </c>
      <c r="B89" s="8" t="s">
        <v>101</v>
      </c>
      <c r="C89" s="8" t="str">
        <f>VLOOKUP(B89,[1]Sheet1!$C:$D,2,0)</f>
        <v>财鱼（淡水鱼）</v>
      </c>
      <c r="D89" s="8" t="str">
        <f>VLOOKUP(B89,[1]Sheet1!$C:$E,3,0)</f>
        <v>食用农产品</v>
      </c>
      <c r="E89" s="8" t="str">
        <f>VLOOKUP(B89,[1]Sheet1!$C:$G,5,0)</f>
        <v>/</v>
      </c>
      <c r="F89" s="8" t="str">
        <f>VLOOKUP(B89,[1]Sheet1!$C:$F,4,0)</f>
        <v>/</v>
      </c>
      <c r="G89" s="8" t="str">
        <f>VLOOKUP(B89,[1]Sheet1!$C:$H,6,0)</f>
        <v>2026-01-20</v>
      </c>
      <c r="H89" s="8" t="str">
        <f>VLOOKUP(B89,[1]Sheet1!$C:$I,7,0)</f>
        <v>岳阳楼区海浪生鲜店（个体工商户）</v>
      </c>
      <c r="I89" s="8" t="str">
        <f>VLOOKUP(B89,[1]Sheet1!$C:$J,8,0)</f>
        <v>湖南省岳阳市岳阳楼区枫桥湖街道枫桥湖路015号102号门面（大屋湾社区一网格）</v>
      </c>
      <c r="J89" s="8" t="str">
        <f>VLOOKUP(B89,[1]Sheet1!$C:$K,9,0)</f>
        <v>/</v>
      </c>
      <c r="K89" s="8" t="str">
        <f>VLOOKUP(B89,[1]Sheet1!$C:$L,10,0)</f>
        <v>/</v>
      </c>
      <c r="L89" s="8" t="str">
        <f>VLOOKUP(B89,[1]Sheet1!$C:$M,11,0)</f>
        <v>2026-01-20</v>
      </c>
      <c r="M89" s="8" t="s">
        <v>16</v>
      </c>
    </row>
    <row r="90" s="1" customFormat="1" ht="69" customHeight="1" spans="1:13">
      <c r="A90" s="8">
        <v>87</v>
      </c>
      <c r="B90" s="8" t="s">
        <v>102</v>
      </c>
      <c r="C90" s="8" t="str">
        <f>VLOOKUP(B90,[1]Sheet1!$C:$D,2,0)</f>
        <v>鲈鱼（淡水鱼）</v>
      </c>
      <c r="D90" s="8" t="str">
        <f>VLOOKUP(B90,[1]Sheet1!$C:$E,3,0)</f>
        <v>食用农产品</v>
      </c>
      <c r="E90" s="8" t="str">
        <f>VLOOKUP(B90,[1]Sheet1!$C:$G,5,0)</f>
        <v>/</v>
      </c>
      <c r="F90" s="8" t="str">
        <f>VLOOKUP(B90,[1]Sheet1!$C:$F,4,0)</f>
        <v>/</v>
      </c>
      <c r="G90" s="8" t="str">
        <f>VLOOKUP(B90,[1]Sheet1!$C:$H,6,0)</f>
        <v>2026-01-20</v>
      </c>
      <c r="H90" s="8" t="str">
        <f>VLOOKUP(B90,[1]Sheet1!$C:$I,7,0)</f>
        <v>岳阳楼区海浪生鲜店（个体工商户）</v>
      </c>
      <c r="I90" s="8" t="str">
        <f>VLOOKUP(B90,[1]Sheet1!$C:$J,8,0)</f>
        <v>湖南省岳阳市岳阳楼区枫桥湖街道枫桥湖路015号102号门面（大屋湾社区一网格）</v>
      </c>
      <c r="J90" s="8" t="str">
        <f>VLOOKUP(B90,[1]Sheet1!$C:$K,9,0)</f>
        <v>/</v>
      </c>
      <c r="K90" s="8" t="str">
        <f>VLOOKUP(B90,[1]Sheet1!$C:$L,10,0)</f>
        <v>/</v>
      </c>
      <c r="L90" s="8" t="str">
        <f>VLOOKUP(B90,[1]Sheet1!$C:$M,11,0)</f>
        <v>2026-01-20</v>
      </c>
      <c r="M90" s="8" t="s">
        <v>16</v>
      </c>
    </row>
    <row r="91" s="1" customFormat="1" ht="69" customHeight="1" spans="1:13">
      <c r="A91" s="8">
        <v>88</v>
      </c>
      <c r="B91" s="8" t="s">
        <v>103</v>
      </c>
      <c r="C91" s="8" t="str">
        <f>VLOOKUP(B91,[1]Sheet1!$C:$D,2,0)</f>
        <v>基围虾（淡水虾）</v>
      </c>
      <c r="D91" s="8" t="str">
        <f>VLOOKUP(B91,[1]Sheet1!$C:$E,3,0)</f>
        <v>食用农产品</v>
      </c>
      <c r="E91" s="8" t="str">
        <f>VLOOKUP(B91,[1]Sheet1!$C:$G,5,0)</f>
        <v>/</v>
      </c>
      <c r="F91" s="8" t="str">
        <f>VLOOKUP(B91,[1]Sheet1!$C:$F,4,0)</f>
        <v>/</v>
      </c>
      <c r="G91" s="8" t="str">
        <f>VLOOKUP(B91,[1]Sheet1!$C:$H,6,0)</f>
        <v>2026-01-20</v>
      </c>
      <c r="H91" s="8" t="str">
        <f>VLOOKUP(B91,[1]Sheet1!$C:$I,7,0)</f>
        <v>岳阳楼区海浪生鲜店（个体工商户）</v>
      </c>
      <c r="I91" s="8" t="str">
        <f>VLOOKUP(B91,[1]Sheet1!$C:$J,8,0)</f>
        <v>湖南省岳阳市岳阳楼区枫桥湖街道枫桥湖路015号102号门面（大屋湾社区一网格）</v>
      </c>
      <c r="J91" s="8" t="str">
        <f>VLOOKUP(B91,[1]Sheet1!$C:$K,9,0)</f>
        <v>/</v>
      </c>
      <c r="K91" s="8" t="str">
        <f>VLOOKUP(B91,[1]Sheet1!$C:$L,10,0)</f>
        <v>/</v>
      </c>
      <c r="L91" s="8" t="str">
        <f>VLOOKUP(B91,[1]Sheet1!$C:$M,11,0)</f>
        <v>2026-01-20</v>
      </c>
      <c r="M91" s="8" t="s">
        <v>16</v>
      </c>
    </row>
    <row r="92" s="1" customFormat="1" ht="69" customHeight="1" spans="1:13">
      <c r="A92" s="8">
        <v>89</v>
      </c>
      <c r="B92" s="8" t="s">
        <v>104</v>
      </c>
      <c r="C92" s="8" t="str">
        <f>VLOOKUP(B92,[1]Sheet1!$C:$D,2,0)</f>
        <v>牛蛙（其他水产品）</v>
      </c>
      <c r="D92" s="8" t="str">
        <f>VLOOKUP(B92,[1]Sheet1!$C:$E,3,0)</f>
        <v>食用农产品</v>
      </c>
      <c r="E92" s="8" t="str">
        <f>VLOOKUP(B92,[1]Sheet1!$C:$G,5,0)</f>
        <v>/</v>
      </c>
      <c r="F92" s="8" t="str">
        <f>VLOOKUP(B92,[1]Sheet1!$C:$F,4,0)</f>
        <v>/</v>
      </c>
      <c r="G92" s="8" t="str">
        <f>VLOOKUP(B92,[1]Sheet1!$C:$H,6,0)</f>
        <v>2026-01-20</v>
      </c>
      <c r="H92" s="8" t="str">
        <f>VLOOKUP(B92,[1]Sheet1!$C:$I,7,0)</f>
        <v>岳阳楼区海浪生鲜店（个体工商户）</v>
      </c>
      <c r="I92" s="8" t="str">
        <f>VLOOKUP(B92,[1]Sheet1!$C:$J,8,0)</f>
        <v>湖南省岳阳市岳阳楼区枫桥湖街道枫桥湖路015号102号门面（大屋湾社区一网格）</v>
      </c>
      <c r="J92" s="8" t="str">
        <f>VLOOKUP(B92,[1]Sheet1!$C:$K,9,0)</f>
        <v>/</v>
      </c>
      <c r="K92" s="8" t="str">
        <f>VLOOKUP(B92,[1]Sheet1!$C:$L,10,0)</f>
        <v>/</v>
      </c>
      <c r="L92" s="8" t="str">
        <f>VLOOKUP(B92,[1]Sheet1!$C:$M,11,0)</f>
        <v>2026-01-20</v>
      </c>
      <c r="M92" s="8" t="s">
        <v>16</v>
      </c>
    </row>
    <row r="93" s="1" customFormat="1" ht="57" customHeight="1" spans="1:13">
      <c r="A93" s="8">
        <v>90</v>
      </c>
      <c r="B93" s="8" t="s">
        <v>105</v>
      </c>
      <c r="C93" s="8" t="str">
        <f>VLOOKUP(B93,[1]Sheet1!$C:$D,2,0)</f>
        <v>香蕉牛奶（调制乳）</v>
      </c>
      <c r="D93" s="8" t="str">
        <f>VLOOKUP(B93,[1]Sheet1!$C:$E,3,0)</f>
        <v>乳制品</v>
      </c>
      <c r="E93" s="8" t="str">
        <f>VLOOKUP(B93,[1]Sheet1!$C:$G,5,0)</f>
        <v>200毫升/盒</v>
      </c>
      <c r="F93" s="8" t="str">
        <f>VLOOKUP(B93,[1]Sheet1!$C:$F,4,0)</f>
        <v>/</v>
      </c>
      <c r="G93" s="8" t="str">
        <f>VLOOKUP(B93,[1]Sheet1!$C:$H,6,0)</f>
        <v>2026-01-02</v>
      </c>
      <c r="H93" s="8" t="str">
        <f>VLOOKUP(B93,[1]Sheet1!$C:$I,7,0)</f>
        <v>岳阳楼区永发零食超市（个体工商户）</v>
      </c>
      <c r="I93" s="8" t="str">
        <f>VLOOKUP(B93,[1]Sheet1!$C:$J,8,0)</f>
        <v>湖南省岳阳市岳阳楼区站前路街道望城岭社区站前东路571号</v>
      </c>
      <c r="J93" s="8" t="str">
        <f>VLOOKUP(B93,[1]Sheet1!$C:$K,9,0)</f>
        <v>湖南新希望南山液态乳业有限公司</v>
      </c>
      <c r="K93" s="8" t="str">
        <f>VLOOKUP(B93,[1]Sheet1!$C:$L,10,0)</f>
        <v>湖南望城经济开发区雷锋大道108号</v>
      </c>
      <c r="L93" s="8" t="str">
        <f>VLOOKUP(B93,[1]Sheet1!$C:$M,11,0)</f>
        <v>2026-01-20</v>
      </c>
      <c r="M93" s="8" t="s">
        <v>16</v>
      </c>
    </row>
    <row r="94" s="1" customFormat="1" ht="57" customHeight="1" spans="1:13">
      <c r="A94" s="8">
        <v>91</v>
      </c>
      <c r="B94" s="8" t="s">
        <v>106</v>
      </c>
      <c r="C94" s="8" t="str">
        <f>VLOOKUP(B94,[1]Sheet1!$C:$D,2,0)</f>
        <v>鸡胸肉（奥尔良味）（酱卤肉制品）</v>
      </c>
      <c r="D94" s="8" t="str">
        <f>VLOOKUP(B94,[1]Sheet1!$C:$E,3,0)</f>
        <v>肉制品</v>
      </c>
      <c r="E94" s="8" t="str">
        <f>VLOOKUP(B94,[1]Sheet1!$C:$G,5,0)</f>
        <v>散装称重</v>
      </c>
      <c r="F94" s="8" t="str">
        <f>VLOOKUP(B94,[1]Sheet1!$C:$F,4,0)</f>
        <v>满动力和图形</v>
      </c>
      <c r="G94" s="8" t="str">
        <f>VLOOKUP(B94,[1]Sheet1!$C:$H,6,0)</f>
        <v>2025-12-19</v>
      </c>
      <c r="H94" s="8" t="str">
        <f>VLOOKUP(B94,[1]Sheet1!$C:$I,7,0)</f>
        <v>岳阳楼区永发零食超市（个体工商户）</v>
      </c>
      <c r="I94" s="8" t="str">
        <f>VLOOKUP(B94,[1]Sheet1!$C:$J,8,0)</f>
        <v>湖南省岳阳市岳阳楼区站前路街道望城岭社区站前东路571号</v>
      </c>
      <c r="J94" s="8" t="str">
        <f>VLOOKUP(B94,[1]Sheet1!$C:$K,9,0)</f>
        <v>杭州好地方食品有限公司</v>
      </c>
      <c r="K94" s="8" t="str">
        <f>VLOOKUP(B94,[1]Sheet1!$C:$L,10,0)</f>
        <v>浙江省杭州市临安区高虹镇崇贤路600号</v>
      </c>
      <c r="L94" s="8" t="str">
        <f>VLOOKUP(B94,[1]Sheet1!$C:$M,11,0)</f>
        <v>2026-01-20</v>
      </c>
      <c r="M94" s="8" t="s">
        <v>16</v>
      </c>
    </row>
    <row r="95" s="1" customFormat="1" ht="57" customHeight="1" spans="1:13">
      <c r="A95" s="8">
        <v>92</v>
      </c>
      <c r="B95" s="8" t="s">
        <v>107</v>
      </c>
      <c r="C95" s="8" t="str">
        <f>VLOOKUP(B95,[1]Sheet1!$C:$D,2,0)</f>
        <v>秋梨枇杷爽可吸果冻</v>
      </c>
      <c r="D95" s="8" t="str">
        <f>VLOOKUP(B95,[1]Sheet1!$C:$E,3,0)</f>
        <v>糖果制品</v>
      </c>
      <c r="E95" s="8" t="str">
        <f>VLOOKUP(B95,[1]Sheet1!$C:$G,5,0)</f>
        <v>150克/袋</v>
      </c>
      <c r="F95" s="8" t="str">
        <f>VLOOKUP(B95,[1]Sheet1!$C:$F,4,0)</f>
        <v>/</v>
      </c>
      <c r="G95" s="8" t="str">
        <f>VLOOKUP(B95,[1]Sheet1!$C:$H,6,0)</f>
        <v>2025-11-05</v>
      </c>
      <c r="H95" s="8" t="str">
        <f>VLOOKUP(B95,[1]Sheet1!$C:$I,7,0)</f>
        <v>岳阳楼区永发零食超市（个体工商户）</v>
      </c>
      <c r="I95" s="8" t="str">
        <f>VLOOKUP(B95,[1]Sheet1!$C:$J,8,0)</f>
        <v>湖南省岳阳市岳阳楼区站前路街道望城岭社区站前东路571号</v>
      </c>
      <c r="J95" s="8" t="str">
        <f>VLOOKUP(B95,[1]Sheet1!$C:$K,9,0)</f>
        <v>广东生和堂健康食品股份有限公司</v>
      </c>
      <c r="K95" s="8" t="str">
        <f>VLOOKUP(B95,[1]Sheet1!$C:$L,10,0)</f>
        <v>广东省江门市江海区胜利南路166号</v>
      </c>
      <c r="L95" s="8" t="str">
        <f>VLOOKUP(B95,[1]Sheet1!$C:$M,11,0)</f>
        <v>2026-01-20</v>
      </c>
      <c r="M95" s="8" t="s">
        <v>16</v>
      </c>
    </row>
    <row r="96" s="1" customFormat="1" ht="59" customHeight="1" spans="1:13">
      <c r="A96" s="8">
        <v>93</v>
      </c>
      <c r="B96" s="8" t="s">
        <v>108</v>
      </c>
      <c r="C96" s="8" t="str">
        <f>VLOOKUP(B96,[1]Sheet1!$C:$D,2,0)</f>
        <v>高原小土豆（烧烤味）（酱腌菜）</v>
      </c>
      <c r="D96" s="8" t="str">
        <f>VLOOKUP(B96,[1]Sheet1!$C:$E,3,0)</f>
        <v>蔬菜制品</v>
      </c>
      <c r="E96" s="8" t="str">
        <f>VLOOKUP(B96,[1]Sheet1!$C:$G,5,0)</f>
        <v>散装称重</v>
      </c>
      <c r="F96" s="8" t="str">
        <f>VLOOKUP(B96,[1]Sheet1!$C:$F,4,0)</f>
        <v>舌尖阿哥和图形</v>
      </c>
      <c r="G96" s="8" t="str">
        <f>VLOOKUP(B96,[1]Sheet1!$C:$H,6,0)</f>
        <v>2026-01-04</v>
      </c>
      <c r="H96" s="8" t="str">
        <f>VLOOKUP(B96,[1]Sheet1!$C:$I,7,0)</f>
        <v>岳阳楼区永发零食超市（个体工商户）</v>
      </c>
      <c r="I96" s="8" t="str">
        <f>VLOOKUP(B96,[1]Sheet1!$C:$J,8,0)</f>
        <v>湖南省岳阳市岳阳楼区站前路街道望城岭社区站前东路571号</v>
      </c>
      <c r="J96" s="8" t="str">
        <f>VLOOKUP(B96,[1]Sheet1!$C:$K,9,0)</f>
        <v>祥云县雲源春牧业有限责任公司</v>
      </c>
      <c r="K96" s="8" t="str">
        <f>VLOOKUP(B96,[1]Sheet1!$C:$L,10,0)</f>
        <v>云南省大理白族自治州祥云县祥城镇八里路东侧</v>
      </c>
      <c r="L96" s="8" t="str">
        <f>VLOOKUP(B96,[1]Sheet1!$C:$M,11,0)</f>
        <v>2026-01-20</v>
      </c>
      <c r="M96" s="8" t="s">
        <v>16</v>
      </c>
    </row>
    <row r="97" s="1" customFormat="1" ht="55" customHeight="1" spans="1:13">
      <c r="A97" s="8">
        <v>94</v>
      </c>
      <c r="B97" s="8" t="s">
        <v>109</v>
      </c>
      <c r="C97" s="8" t="str">
        <f>VLOOKUP(B97,[1]Sheet1!$C:$D,2,0)</f>
        <v>品世笋尖（柠檬味）（酱腌菜）</v>
      </c>
      <c r="D97" s="8" t="str">
        <f>VLOOKUP(B97,[1]Sheet1!$C:$E,3,0)</f>
        <v>蔬菜制品</v>
      </c>
      <c r="E97" s="8" t="str">
        <f>VLOOKUP(B97,[1]Sheet1!$C:$G,5,0)</f>
        <v>计量称重</v>
      </c>
      <c r="F97" s="8" t="str">
        <f>VLOOKUP(B97,[1]Sheet1!$C:$F,4,0)</f>
        <v>品世和图形</v>
      </c>
      <c r="G97" s="8" t="str">
        <f>VLOOKUP(B97,[1]Sheet1!$C:$H,6,0)</f>
        <v>2025-11-14</v>
      </c>
      <c r="H97" s="8" t="str">
        <f>VLOOKUP(B97,[1]Sheet1!$C:$I,7,0)</f>
        <v>岳阳楼区永发零食超市（个体工商户）</v>
      </c>
      <c r="I97" s="8" t="str">
        <f>VLOOKUP(B97,[1]Sheet1!$C:$J,8,0)</f>
        <v>湖南省岳阳市岳阳楼区站前路街道望城岭社区站前东路571号</v>
      </c>
      <c r="J97" s="8" t="str">
        <f>VLOOKUP(B97,[1]Sheet1!$C:$K,9,0)</f>
        <v>昆明品世食品有限公司</v>
      </c>
      <c r="K97" s="8" t="str">
        <f>VLOOKUP(B97,[1]Sheet1!$C:$L,10,0)</f>
        <v>云南省昆明市富民县工业园区东元生态食品加工园</v>
      </c>
      <c r="L97" s="8" t="str">
        <f>VLOOKUP(B97,[1]Sheet1!$C:$M,11,0)</f>
        <v>2026-01-20</v>
      </c>
      <c r="M97" s="8" t="s">
        <v>16</v>
      </c>
    </row>
    <row r="98" s="1" customFormat="1" ht="64" customHeight="1" spans="1:13">
      <c r="A98" s="8">
        <v>95</v>
      </c>
      <c r="B98" s="8" t="s">
        <v>110</v>
      </c>
      <c r="C98" s="8" t="str">
        <f>VLOOKUP(B98,[1]Sheet1!$C:$D,2,0)</f>
        <v>麻辣花生（其他炒货食品及坚果制品）</v>
      </c>
      <c r="D98" s="8" t="str">
        <f>VLOOKUP(B98,[1]Sheet1!$C:$E,3,0)</f>
        <v>炒货食品及坚果制品</v>
      </c>
      <c r="E98" s="8" t="str">
        <f>VLOOKUP(B98,[1]Sheet1!$C:$G,5,0)</f>
        <v>称重</v>
      </c>
      <c r="F98" s="8" t="str">
        <f>VLOOKUP(B98,[1]Sheet1!$C:$F,4,0)</f>
        <v>非常貝貝SPECIAL LOVE和图形</v>
      </c>
      <c r="G98" s="8" t="str">
        <f>VLOOKUP(B98,[1]Sheet1!$C:$H,6,0)</f>
        <v>2025-12-05</v>
      </c>
      <c r="H98" s="8" t="str">
        <f>VLOOKUP(B98,[1]Sheet1!$C:$I,7,0)</f>
        <v>岳阳楼区永发零食超市（个体工商户）</v>
      </c>
      <c r="I98" s="8" t="str">
        <f>VLOOKUP(B98,[1]Sheet1!$C:$J,8,0)</f>
        <v>湖南省岳阳市岳阳楼区站前路街道望城岭社区站前东路571号</v>
      </c>
      <c r="J98" s="8" t="str">
        <f>VLOOKUP(B98,[1]Sheet1!$C:$K,9,0)</f>
        <v>沈阳爱允贝贝食品有限公司</v>
      </c>
      <c r="K98" s="8" t="str">
        <f>VLOOKUP(B98,[1]Sheet1!$C:$L,10,0)</f>
        <v>沈阳市沈北新区银河南街158号</v>
      </c>
      <c r="L98" s="8" t="str">
        <f>VLOOKUP(B98,[1]Sheet1!$C:$M,11,0)</f>
        <v>2026-01-20</v>
      </c>
      <c r="M98" s="8" t="s">
        <v>16</v>
      </c>
    </row>
    <row r="99" s="1" customFormat="1" ht="50" customHeight="1" spans="1:13">
      <c r="A99" s="8">
        <v>96</v>
      </c>
      <c r="B99" s="8" t="s">
        <v>111</v>
      </c>
      <c r="C99" s="8" t="str">
        <f>VLOOKUP(B99,[1]Sheet1!$C:$D,2,0)</f>
        <v>无蔗糖思诺克熊蛋糕（糕点）</v>
      </c>
      <c r="D99" s="8" t="str">
        <f>VLOOKUP(B99,[1]Sheet1!$C:$E,3,0)</f>
        <v>糕点</v>
      </c>
      <c r="E99" s="8" t="str">
        <f>VLOOKUP(B99,[1]Sheet1!$C:$G,5,0)</f>
        <v>散装称重</v>
      </c>
      <c r="F99" s="8" t="str">
        <f>VLOOKUP(B99,[1]Sheet1!$C:$F,4,0)</f>
        <v>六花尚点和图形</v>
      </c>
      <c r="G99" s="8" t="str">
        <f>VLOOKUP(B99,[1]Sheet1!$C:$H,6,0)</f>
        <v>2026-01-03</v>
      </c>
      <c r="H99" s="8" t="str">
        <f>VLOOKUP(B99,[1]Sheet1!$C:$I,7,0)</f>
        <v>岳阳楼区永发零食超市（个体工商户）</v>
      </c>
      <c r="I99" s="8" t="str">
        <f>VLOOKUP(B99,[1]Sheet1!$C:$J,8,0)</f>
        <v>湖南省岳阳市岳阳楼区站前路街道望城岭社区站前东路571号</v>
      </c>
      <c r="J99" s="8" t="str">
        <f>VLOOKUP(B99,[1]Sheet1!$C:$K,9,0)</f>
        <v>安徽六花尚点食品有限公司</v>
      </c>
      <c r="K99" s="8" t="str">
        <f>VLOOKUP(B99,[1]Sheet1!$C:$L,10,0)</f>
        <v>安徽省合肥市肥东县经济开发区护城路与祥和路交口西北角</v>
      </c>
      <c r="L99" s="8" t="str">
        <f>VLOOKUP(B99,[1]Sheet1!$C:$M,11,0)</f>
        <v>2026-01-20</v>
      </c>
      <c r="M99" s="8" t="s">
        <v>16</v>
      </c>
    </row>
    <row r="100" s="1" customFormat="1" ht="66" customHeight="1" spans="1:13">
      <c r="A100" s="8">
        <v>97</v>
      </c>
      <c r="B100" s="8" t="s">
        <v>112</v>
      </c>
      <c r="C100" s="8" t="str">
        <f>VLOOKUP(B100,[1]Sheet1!$C:$D,2,0)</f>
        <v>每日坚果沙琪玛（黑糖巴旦木南瓜籽）（糕点）</v>
      </c>
      <c r="D100" s="8" t="str">
        <f>VLOOKUP(B100,[1]Sheet1!$C:$E,3,0)</f>
        <v>糕点</v>
      </c>
      <c r="E100" s="8" t="str">
        <f>VLOOKUP(B100,[1]Sheet1!$C:$G,5,0)</f>
        <v>散装称重</v>
      </c>
      <c r="F100" s="8" t="str">
        <f>VLOOKUP(B100,[1]Sheet1!$C:$F,4,0)</f>
        <v>上海好的和图形</v>
      </c>
      <c r="G100" s="8" t="str">
        <f>VLOOKUP(B100,[1]Sheet1!$C:$H,6,0)</f>
        <v>2026-01-01</v>
      </c>
      <c r="H100" s="8" t="str">
        <f>VLOOKUP(B100,[1]Sheet1!$C:$I,7,0)</f>
        <v>岳阳楼区永发零食超市（个体工商户）</v>
      </c>
      <c r="I100" s="8" t="str">
        <f>VLOOKUP(B100,[1]Sheet1!$C:$J,8,0)</f>
        <v>湖南省岳阳市岳阳楼区站前路街道望城岭社区站前东路571号</v>
      </c>
      <c r="J100" s="8" t="str">
        <f>VLOOKUP(B100,[1]Sheet1!$C:$K,9,0)</f>
        <v>江苏好的食品有限公司</v>
      </c>
      <c r="K100" s="8" t="str">
        <f>VLOOKUP(B100,[1]Sheet1!$C:$L,10,0)</f>
        <v>江苏省徐州市铜山区棠张镇府前路1号</v>
      </c>
      <c r="L100" s="8" t="str">
        <f>VLOOKUP(B100,[1]Sheet1!$C:$M,11,0)</f>
        <v>2026-01-20</v>
      </c>
      <c r="M100" s="8" t="s">
        <v>16</v>
      </c>
    </row>
    <row r="101" s="1" customFormat="1" ht="54" customHeight="1" spans="1:13">
      <c r="A101" s="8">
        <v>98</v>
      </c>
      <c r="B101" s="8" t="s">
        <v>113</v>
      </c>
      <c r="C101" s="8" t="str">
        <f>VLOOKUP(B101,[1]Sheet1!$C:$D,2,0)</f>
        <v>平江三角干（香辣味）（非发酵性豆制品）</v>
      </c>
      <c r="D101" s="8" t="str">
        <f>VLOOKUP(B101,[1]Sheet1!$C:$E,3,0)</f>
        <v>豆制品</v>
      </c>
      <c r="E101" s="8" t="str">
        <f>VLOOKUP(B101,[1]Sheet1!$C:$G,5,0)</f>
        <v>散装称重</v>
      </c>
      <c r="F101" s="8" t="str">
        <f>VLOOKUP(B101,[1]Sheet1!$C:$F,4,0)</f>
        <v>老巷那家</v>
      </c>
      <c r="G101" s="8" t="str">
        <f>VLOOKUP(B101,[1]Sheet1!$C:$H,6,0)</f>
        <v>2025-12-24</v>
      </c>
      <c r="H101" s="8" t="str">
        <f>VLOOKUP(B101,[1]Sheet1!$C:$I,7,0)</f>
        <v>岳阳楼区永发零食超市（个体工商户）</v>
      </c>
      <c r="I101" s="8" t="str">
        <f>VLOOKUP(B101,[1]Sheet1!$C:$J,8,0)</f>
        <v>湖南省岳阳市岳阳楼区站前路街道望城岭社区站前东路571号</v>
      </c>
      <c r="J101" s="8" t="str">
        <f>VLOOKUP(B101,[1]Sheet1!$C:$K,9,0)</f>
        <v>平江县斯娃食品有限公司</v>
      </c>
      <c r="K101" s="8" t="str">
        <f>VLOOKUP(B101,[1]Sheet1!$C:$L,10,0)</f>
        <v>湖南省岳阳市平江县城关镇首家坪北附村</v>
      </c>
      <c r="L101" s="8" t="str">
        <f>VLOOKUP(B101,[1]Sheet1!$C:$M,11,0)</f>
        <v>2026-01-20</v>
      </c>
      <c r="M101" s="8" t="s">
        <v>16</v>
      </c>
    </row>
    <row r="102" s="1" customFormat="1" ht="78" customHeight="1" spans="1:13">
      <c r="A102" s="8">
        <v>99</v>
      </c>
      <c r="B102" s="8" t="s">
        <v>114</v>
      </c>
      <c r="C102" s="8" t="str">
        <f>VLOOKUP(B102,[1]Sheet1!$C:$D,2,0)</f>
        <v>RIO强爽状元红荔枝伏特加风味鸡尾酒（预调酒）（配制酒）</v>
      </c>
      <c r="D102" s="8" t="str">
        <f>VLOOKUP(B102,[1]Sheet1!$C:$E,3,0)</f>
        <v>酒类</v>
      </c>
      <c r="E102" s="8" t="str">
        <f>VLOOKUP(B102,[1]Sheet1!$C:$G,5,0)</f>
        <v>500mL/罐，8%vol</v>
      </c>
      <c r="F102" s="8" t="str">
        <f>VLOOKUP(B102,[1]Sheet1!$C:$F,4,0)</f>
        <v>RIO、锐澳、强爽</v>
      </c>
      <c r="G102" s="8" t="str">
        <f>VLOOKUP(B102,[1]Sheet1!$C:$H,6,0)</f>
        <v>2025-12-22</v>
      </c>
      <c r="H102" s="8" t="str">
        <f>VLOOKUP(B102,[1]Sheet1!$C:$I,7,0)</f>
        <v>岳阳楼区永发零食超市（个体工商户）</v>
      </c>
      <c r="I102" s="8" t="str">
        <f>VLOOKUP(B102,[1]Sheet1!$C:$J,8,0)</f>
        <v>湖南省岳阳市岳阳楼区站前路街道望城岭社区站前东路571号</v>
      </c>
      <c r="J102" s="8" t="str">
        <f>VLOOKUP(B102,[1]Sheet1!$C:$K,9,0)</f>
        <v>巴克斯酒业（佛山）有限公司</v>
      </c>
      <c r="K102" s="8" t="str">
        <f>VLOOKUP(B102,[1]Sheet1!$C:$L,10,0)</f>
        <v>佛山市三水区西南街道百威大道南6号</v>
      </c>
      <c r="L102" s="8" t="str">
        <f>VLOOKUP(B102,[1]Sheet1!$C:$M,11,0)</f>
        <v>2026-01-20</v>
      </c>
      <c r="M102" s="8" t="s">
        <v>16</v>
      </c>
    </row>
    <row r="103" s="1" customFormat="1" ht="70" customHeight="1" spans="1:13">
      <c r="A103" s="8">
        <v>100</v>
      </c>
      <c r="B103" s="8" t="s">
        <v>115</v>
      </c>
      <c r="C103" s="8" t="str">
        <f>VLOOKUP(B103,[1]Sheet1!$C:$D,2,0)</f>
        <v>老陈醋（食醋）</v>
      </c>
      <c r="D103" s="8" t="str">
        <f>VLOOKUP(B103,[1]Sheet1!$C:$E,3,0)</f>
        <v>调味品</v>
      </c>
      <c r="E103" s="8" t="str">
        <f>VLOOKUP(B103,[1]Sheet1!$C:$G,5,0)</f>
        <v>420mL/瓶</v>
      </c>
      <c r="F103" s="8" t="str">
        <f>VLOOKUP(B103,[1]Sheet1!$C:$F,4,0)</f>
        <v>熹王府</v>
      </c>
      <c r="G103" s="8" t="str">
        <f>VLOOKUP(B103,[1]Sheet1!$C:$H,6,0)</f>
        <v>2025-11-04</v>
      </c>
      <c r="H103" s="8" t="str">
        <f>VLOOKUP(B103,[1]Sheet1!$C:$I,7,0)</f>
        <v>岳阳楼区枫桥湖爷爷的土钵菜馆</v>
      </c>
      <c r="I103" s="8" t="str">
        <f>VLOOKUP(B103,[1]Sheet1!$C:$J,8,0)</f>
        <v>湖南省岳阳市岳阳楼区枫桥湖路东湖帝景小区临街商铺104-110号（湘爱园社区一网格104号）</v>
      </c>
      <c r="J103" s="8" t="str">
        <f>VLOOKUP(B103,[1]Sheet1!$C:$K,9,0)</f>
        <v>晋中晋阳湖生物科技有限公司</v>
      </c>
      <c r="K103" s="8" t="str">
        <f>VLOOKUP(B103,[1]Sheet1!$C:$L,10,0)</f>
        <v>山西省晋中市榆次区张庆乡怀仁村</v>
      </c>
      <c r="L103" s="8" t="str">
        <f>VLOOKUP(B103,[1]Sheet1!$C:$M,11,0)</f>
        <v>2026-01-21</v>
      </c>
      <c r="M103" s="8" t="s">
        <v>16</v>
      </c>
    </row>
    <row r="104" s="1" customFormat="1" ht="67" customHeight="1" spans="1:13">
      <c r="A104" s="8">
        <v>101</v>
      </c>
      <c r="B104" s="8" t="s">
        <v>116</v>
      </c>
      <c r="C104" s="8" t="str">
        <f>VLOOKUP(B104,[1]Sheet1!$C:$D,2,0)</f>
        <v>鸡蛋</v>
      </c>
      <c r="D104" s="8" t="str">
        <f>VLOOKUP(B104,[1]Sheet1!$C:$E,3,0)</f>
        <v>食用农产品</v>
      </c>
      <c r="E104" s="8" t="str">
        <f>VLOOKUP(B104,[1]Sheet1!$C:$G,5,0)</f>
        <v>/</v>
      </c>
      <c r="F104" s="8" t="str">
        <f>VLOOKUP(B104,[1]Sheet1!$C:$F,4,0)</f>
        <v>/</v>
      </c>
      <c r="G104" s="8" t="str">
        <f>VLOOKUP(B104,[1]Sheet1!$C:$H,6,0)</f>
        <v>2026-01-21</v>
      </c>
      <c r="H104" s="8" t="str">
        <f>VLOOKUP(B104,[1]Sheet1!$C:$I,7,0)</f>
        <v>岳阳楼区枫桥湖爷爷的土钵菜馆</v>
      </c>
      <c r="I104" s="8" t="str">
        <f>VLOOKUP(B104,[1]Sheet1!$C:$J,8,0)</f>
        <v>湖南省岳阳市岳阳楼区枫桥湖路东湖帝景小区临街商铺104-110号（湘爱园社区一网格104号）</v>
      </c>
      <c r="J104" s="8" t="str">
        <f>VLOOKUP(B104,[1]Sheet1!$C:$K,9,0)</f>
        <v>/</v>
      </c>
      <c r="K104" s="8" t="str">
        <f>VLOOKUP(B104,[1]Sheet1!$C:$L,10,0)</f>
        <v>/</v>
      </c>
      <c r="L104" s="8" t="str">
        <f>VLOOKUP(B104,[1]Sheet1!$C:$M,11,0)</f>
        <v>2026-01-21</v>
      </c>
      <c r="M104" s="8" t="s">
        <v>16</v>
      </c>
    </row>
    <row r="105" s="1" customFormat="1" ht="77" customHeight="1" spans="1:13">
      <c r="A105" s="8">
        <v>102</v>
      </c>
      <c r="B105" s="8" t="s">
        <v>117</v>
      </c>
      <c r="C105" s="8" t="str">
        <f>VLOOKUP(B105,[1]Sheet1!$C:$D,2,0)</f>
        <v>鸡精调味料</v>
      </c>
      <c r="D105" s="8" t="str">
        <f>VLOOKUP(B105,[1]Sheet1!$C:$E,3,0)</f>
        <v>调味品</v>
      </c>
      <c r="E105" s="8" t="str">
        <f>VLOOKUP(B105,[1]Sheet1!$C:$G,5,0)</f>
        <v>900克/袋</v>
      </c>
      <c r="F105" s="8" t="str">
        <f>VLOOKUP(B105,[1]Sheet1!$C:$F,4,0)</f>
        <v>/</v>
      </c>
      <c r="G105" s="8" t="str">
        <f>VLOOKUP(B105,[1]Sheet1!$C:$H,6,0)</f>
        <v>2025-12-09</v>
      </c>
      <c r="H105" s="8" t="str">
        <f>VLOOKUP(B105,[1]Sheet1!$C:$I,7,0)</f>
        <v>岳阳楼区五里牌爷爷的土钵菜馆</v>
      </c>
      <c r="I105" s="8" t="str">
        <f>VLOOKUP(B105,[1]Sheet1!$C:$J,8,0)</f>
        <v>湖南省岳阳市岳阳楼区五里牌街道新城社区青年中路与建湘路交汇处天伦国际C2小区021栋101号</v>
      </c>
      <c r="J105" s="8" t="str">
        <f>VLOOKUP(B105,[1]Sheet1!$C:$K,9,0)</f>
        <v>联合利华（广州）有限公司</v>
      </c>
      <c r="K105" s="8" t="str">
        <f>VLOOKUP(B105,[1]Sheet1!$C:$L,10,0)</f>
        <v>广州市从化区明珠工业园扬华路88号2栋</v>
      </c>
      <c r="L105" s="8" t="str">
        <f>VLOOKUP(B105,[1]Sheet1!$C:$M,11,0)</f>
        <v>2026-01-21</v>
      </c>
      <c r="M105" s="8" t="s">
        <v>16</v>
      </c>
    </row>
    <row r="106" s="1" customFormat="1" ht="78" customHeight="1" spans="1:13">
      <c r="A106" s="8">
        <v>103</v>
      </c>
      <c r="B106" s="9" t="s">
        <v>118</v>
      </c>
      <c r="C106" s="8" t="str">
        <f>VLOOKUP(B106,[1]Sheet1!$C:$D,2,0)</f>
        <v>干辣椒（调味品）</v>
      </c>
      <c r="D106" s="8" t="str">
        <f>VLOOKUP(B106,[1]Sheet1!$C:$E,3,0)</f>
        <v>调味品</v>
      </c>
      <c r="E106" s="8" t="str">
        <f>VLOOKUP(B106,[1]Sheet1!$C:$G,5,0)</f>
        <v>/</v>
      </c>
      <c r="F106" s="8" t="str">
        <f>VLOOKUP(B106,[1]Sheet1!$C:$F,4,0)</f>
        <v>/</v>
      </c>
      <c r="G106" s="8" t="str">
        <f>VLOOKUP(B106,[1]Sheet1!$C:$H,6,0)</f>
        <v>2026-01-10</v>
      </c>
      <c r="H106" s="8" t="str">
        <f>VLOOKUP(B106,[1]Sheet1!$C:$I,7,0)</f>
        <v>岳阳楼区五里牌爷爷的土钵菜馆</v>
      </c>
      <c r="I106" s="8" t="str">
        <f>VLOOKUP(B106,[1]Sheet1!$C:$J,8,0)</f>
        <v>湖南省岳阳市岳阳楼区五里牌街道新城社区青年中路与建湘路交汇处天伦国际C2小区021栋101号</v>
      </c>
      <c r="J106" s="8" t="str">
        <f>VLOOKUP(B106,[1]Sheet1!$C:$K,9,0)</f>
        <v>/</v>
      </c>
      <c r="K106" s="8" t="str">
        <f>VLOOKUP(B106,[1]Sheet1!$C:$L,10,0)</f>
        <v>/</v>
      </c>
      <c r="L106" s="8" t="str">
        <f>VLOOKUP(B106,[1]Sheet1!$C:$M,11,0)</f>
        <v>2026-01-21</v>
      </c>
      <c r="M106" s="8" t="s">
        <v>16</v>
      </c>
    </row>
    <row r="107" s="1" customFormat="1" ht="77" customHeight="1" spans="1:13">
      <c r="A107" s="8">
        <v>104</v>
      </c>
      <c r="B107" s="9" t="s">
        <v>119</v>
      </c>
      <c r="C107" s="8" t="str">
        <f>VLOOKUP(B107,[1]Sheet1!$C:$D,2,0)</f>
        <v>干豆角（蔬菜干制品）</v>
      </c>
      <c r="D107" s="8" t="str">
        <f>VLOOKUP(B107,[1]Sheet1!$C:$E,3,0)</f>
        <v>蔬菜制品</v>
      </c>
      <c r="E107" s="8" t="str">
        <f>VLOOKUP(B107,[1]Sheet1!$C:$G,5,0)</f>
        <v>/</v>
      </c>
      <c r="F107" s="8" t="str">
        <f>VLOOKUP(B107,[1]Sheet1!$C:$F,4,0)</f>
        <v>/</v>
      </c>
      <c r="G107" s="8" t="str">
        <f>VLOOKUP(B107,[1]Sheet1!$C:$H,6,0)</f>
        <v>2025-12-30</v>
      </c>
      <c r="H107" s="8" t="str">
        <f>VLOOKUP(B107,[1]Sheet1!$C:$I,7,0)</f>
        <v>岳阳楼区五里牌爷爷的土钵菜馆</v>
      </c>
      <c r="I107" s="8" t="str">
        <f>VLOOKUP(B107,[1]Sheet1!$C:$J,8,0)</f>
        <v>湖南省岳阳市岳阳楼区五里牌街道新城社区青年中路与建湘路交汇处天伦国际C2小区021栋101号</v>
      </c>
      <c r="J107" s="8" t="str">
        <f>VLOOKUP(B107,[1]Sheet1!$C:$K,9,0)</f>
        <v>/</v>
      </c>
      <c r="K107" s="8" t="str">
        <f>VLOOKUP(B107,[1]Sheet1!$C:$L,10,0)</f>
        <v>/</v>
      </c>
      <c r="L107" s="8" t="str">
        <f>VLOOKUP(B107,[1]Sheet1!$C:$M,11,0)</f>
        <v>2026-01-21</v>
      </c>
      <c r="M107" s="8" t="s">
        <v>16</v>
      </c>
    </row>
    <row r="108" s="1" customFormat="1" ht="79" customHeight="1" spans="1:13">
      <c r="A108" s="8">
        <v>105</v>
      </c>
      <c r="B108" s="8" t="s">
        <v>120</v>
      </c>
      <c r="C108" s="8" t="str">
        <f>VLOOKUP(B108,[1]Sheet1!$C:$D,2,0)</f>
        <v>鸡蛋</v>
      </c>
      <c r="D108" s="8" t="str">
        <f>VLOOKUP(B108,[1]Sheet1!$C:$E,3,0)</f>
        <v>食用农产品</v>
      </c>
      <c r="E108" s="8" t="str">
        <f>VLOOKUP(B108,[1]Sheet1!$C:$G,5,0)</f>
        <v>/</v>
      </c>
      <c r="F108" s="8" t="str">
        <f>VLOOKUP(B108,[1]Sheet1!$C:$F,4,0)</f>
        <v>/</v>
      </c>
      <c r="G108" s="8" t="str">
        <f>VLOOKUP(B108,[1]Sheet1!$C:$H,6,0)</f>
        <v>2026-01-19</v>
      </c>
      <c r="H108" s="8" t="str">
        <f>VLOOKUP(B108,[1]Sheet1!$C:$I,7,0)</f>
        <v>岳阳楼区五里牌爷爷的土钵菜馆</v>
      </c>
      <c r="I108" s="8" t="str">
        <f>VLOOKUP(B108,[1]Sheet1!$C:$J,8,0)</f>
        <v>湖南省岳阳市岳阳楼区五里牌街道新城社区青年中路与建湘路交汇处天伦国际C2小区021栋101号</v>
      </c>
      <c r="J108" s="8" t="str">
        <f>VLOOKUP(B108,[1]Sheet1!$C:$K,9,0)</f>
        <v>/</v>
      </c>
      <c r="K108" s="8" t="str">
        <f>VLOOKUP(B108,[1]Sheet1!$C:$L,10,0)</f>
        <v>/</v>
      </c>
      <c r="L108" s="8" t="str">
        <f>VLOOKUP(B108,[1]Sheet1!$C:$M,11,0)</f>
        <v>2026-01-21</v>
      </c>
      <c r="M108" s="8" t="s">
        <v>16</v>
      </c>
    </row>
    <row r="109" s="1" customFormat="1" ht="63" customHeight="1" spans="1:13">
      <c r="A109" s="8">
        <v>106</v>
      </c>
      <c r="B109" s="8" t="s">
        <v>121</v>
      </c>
      <c r="C109" s="8" t="str">
        <f>VLOOKUP(B109,[1]Sheet1!$C:$D,2,0)</f>
        <v>元宝牌特选稻花香大米</v>
      </c>
      <c r="D109" s="8" t="str">
        <f>VLOOKUP(B109,[1]Sheet1!$C:$E,3,0)</f>
        <v>粮食加工品</v>
      </c>
      <c r="E109" s="8" t="str">
        <f>VLOOKUP(B109,[1]Sheet1!$C:$G,5,0)</f>
        <v>10千克/袋</v>
      </c>
      <c r="F109" s="8" t="str">
        <f>VLOOKUP(B109,[1]Sheet1!$C:$F,4,0)</f>
        <v>元宝、稻花香</v>
      </c>
      <c r="G109" s="8" t="str">
        <f>VLOOKUP(B109,[1]Sheet1!$C:$H,6,0)</f>
        <v>2025-12-18</v>
      </c>
      <c r="H109" s="8" t="str">
        <f>VLOOKUP(B109,[1]Sheet1!$C:$I,7,0)</f>
        <v>岳阳市岳阳楼区碗碗家味馆（个体工商户）</v>
      </c>
      <c r="I109" s="8" t="str">
        <f>VLOOKUP(B109,[1]Sheet1!$C:$J,8,0)</f>
        <v>湖南省岳阳市岳阳楼区枫桥湖街道建湘路240号一楼(琵琶王社区二网格)</v>
      </c>
      <c r="J109" s="8" t="str">
        <f>VLOOKUP(B109,[1]Sheet1!$C:$K,9,0)</f>
        <v>益海嘉里（哈尔滨）粮油食品工业有限公司</v>
      </c>
      <c r="K109" s="8" t="str">
        <f>VLOOKUP(B109,[1]Sheet1!$C:$L,10,0)</f>
        <v>哈尔滨开发区哈平路集中区哈平东路10号</v>
      </c>
      <c r="L109" s="8" t="str">
        <f>VLOOKUP(B109,[1]Sheet1!$C:$M,11,0)</f>
        <v>2026-01-21</v>
      </c>
      <c r="M109" s="8" t="s">
        <v>16</v>
      </c>
    </row>
    <row r="110" s="1" customFormat="1" ht="59" customHeight="1" spans="1:13">
      <c r="A110" s="8">
        <v>107</v>
      </c>
      <c r="B110" s="8" t="s">
        <v>122</v>
      </c>
      <c r="C110" s="8" t="str">
        <f>VLOOKUP(B110,[1]Sheet1!$C:$D,2,0)</f>
        <v>鸡蛋</v>
      </c>
      <c r="D110" s="8" t="str">
        <f>VLOOKUP(B110,[1]Sheet1!$C:$E,3,0)</f>
        <v>食用农产品</v>
      </c>
      <c r="E110" s="8" t="str">
        <f>VLOOKUP(B110,[1]Sheet1!$C:$G,5,0)</f>
        <v>/</v>
      </c>
      <c r="F110" s="8" t="str">
        <f>VLOOKUP(B110,[1]Sheet1!$C:$F,4,0)</f>
        <v>/</v>
      </c>
      <c r="G110" s="8" t="str">
        <f>VLOOKUP(B110,[1]Sheet1!$C:$H,6,0)</f>
        <v>2026-01-18</v>
      </c>
      <c r="H110" s="8" t="str">
        <f>VLOOKUP(B110,[1]Sheet1!$C:$I,7,0)</f>
        <v>岳阳市岳阳楼区碗碗家味馆（个体工商户）</v>
      </c>
      <c r="I110" s="8" t="str">
        <f>VLOOKUP(B110,[1]Sheet1!$C:$J,8,0)</f>
        <v>湖南省岳阳市岳阳楼区枫桥湖街道建湘路240号一楼(琵琶王社区二网格)</v>
      </c>
      <c r="J110" s="8" t="str">
        <f>VLOOKUP(B110,[1]Sheet1!$C:$K,9,0)</f>
        <v>/</v>
      </c>
      <c r="K110" s="8" t="str">
        <f>VLOOKUP(B110,[1]Sheet1!$C:$L,10,0)</f>
        <v>/</v>
      </c>
      <c r="L110" s="8" t="str">
        <f>VLOOKUP(B110,[1]Sheet1!$C:$M,11,0)</f>
        <v>2026-01-21</v>
      </c>
      <c r="M110" s="8" t="s">
        <v>16</v>
      </c>
    </row>
    <row r="111" s="1" customFormat="1" ht="76" customHeight="1" spans="1:13">
      <c r="A111" s="8">
        <v>108</v>
      </c>
      <c r="B111" s="8" t="s">
        <v>123</v>
      </c>
      <c r="C111" s="8" t="str">
        <f>VLOOKUP(B111,[1]Sheet1!$C:$D,2,0)</f>
        <v>大红袍红汤火锅底料</v>
      </c>
      <c r="D111" s="8" t="str">
        <f>VLOOKUP(B111,[1]Sheet1!$C:$E,3,0)</f>
        <v>调味品</v>
      </c>
      <c r="E111" s="8" t="str">
        <f>VLOOKUP(B111,[1]Sheet1!$C:$G,5,0)</f>
        <v>400克/袋</v>
      </c>
      <c r="F111" s="8" t="str">
        <f>VLOOKUP(B111,[1]Sheet1!$C:$F,4,0)</f>
        <v>大红袍、天车、好人家和图形</v>
      </c>
      <c r="G111" s="8" t="str">
        <f>VLOOKUP(B111,[1]Sheet1!$C:$H,6,0)</f>
        <v>2025-10-20</v>
      </c>
      <c r="H111" s="8" t="str">
        <f>VLOOKUP(B111,[1]Sheet1!$C:$I,7,0)</f>
        <v>岳阳楼区五里牌爷爷的土钵菜馆</v>
      </c>
      <c r="I111" s="8" t="str">
        <f>VLOOKUP(B111,[1]Sheet1!$C:$J,8,0)</f>
        <v>湖南省岳阳市岳阳楼区五里牌街道新城社区青年中路与建湘路交汇处天伦国际C2小区021栋101号</v>
      </c>
      <c r="J111" s="8" t="str">
        <f>VLOOKUP(B111,[1]Sheet1!$C:$K,9,0)</f>
        <v>四川天味食品集团股份有限公司</v>
      </c>
      <c r="K111" s="8" t="str">
        <f>VLOOKUP(B111,[1]Sheet1!$C:$L,10,0)</f>
        <v>成都市双流区西航港街道腾飞一路333号</v>
      </c>
      <c r="L111" s="8" t="str">
        <f>VLOOKUP(B111,[1]Sheet1!$C:$M,11,0)</f>
        <v>2026-01-21</v>
      </c>
      <c r="M111" s="8" t="s">
        <v>16</v>
      </c>
    </row>
    <row r="112" s="1" customFormat="1" ht="58" customHeight="1" spans="1:13">
      <c r="A112" s="8">
        <v>109</v>
      </c>
      <c r="B112" s="8" t="s">
        <v>124</v>
      </c>
      <c r="C112" s="8" t="str">
        <f>VLOOKUP(B112,[1]Sheet1!$C:$D,2,0)</f>
        <v>大白菜</v>
      </c>
      <c r="D112" s="8" t="str">
        <f>VLOOKUP(B112,[1]Sheet1!$C:$E,3,0)</f>
        <v>食用农产品</v>
      </c>
      <c r="E112" s="8" t="str">
        <f>VLOOKUP(B112,[1]Sheet1!$C:$G,5,0)</f>
        <v>/</v>
      </c>
      <c r="F112" s="8" t="str">
        <f>VLOOKUP(B112,[1]Sheet1!$C:$F,4,0)</f>
        <v>/</v>
      </c>
      <c r="G112" s="8" t="str">
        <f>VLOOKUP(B112,[1]Sheet1!$C:$H,6,0)</f>
        <v>2026-01-21</v>
      </c>
      <c r="H112" s="8" t="str">
        <f>VLOOKUP(B112,[1]Sheet1!$C:$I,7,0)</f>
        <v>岳阳楼区金玉满堂餐馆</v>
      </c>
      <c r="I112" s="8" t="str">
        <f>VLOOKUP(B112,[1]Sheet1!$C:$J,8,0)</f>
        <v>湖南省岳阳市岳阳楼区枫桥湖街道琵琶王社区建湘路338号</v>
      </c>
      <c r="J112" s="8" t="str">
        <f>VLOOKUP(B112,[1]Sheet1!$C:$K,9,0)</f>
        <v>/</v>
      </c>
      <c r="K112" s="8" t="str">
        <f>VLOOKUP(B112,[1]Sheet1!$C:$L,10,0)</f>
        <v>/</v>
      </c>
      <c r="L112" s="8" t="str">
        <f>VLOOKUP(B112,[1]Sheet1!$C:$M,11,0)</f>
        <v>2026-01-21</v>
      </c>
      <c r="M112" s="8" t="s">
        <v>16</v>
      </c>
    </row>
    <row r="113" s="1" customFormat="1" ht="58" customHeight="1" spans="1:13">
      <c r="A113" s="8">
        <v>110</v>
      </c>
      <c r="B113" s="8" t="s">
        <v>125</v>
      </c>
      <c r="C113" s="8" t="str">
        <f>VLOOKUP(B113,[1]Sheet1!$C:$D,2,0)</f>
        <v>螺丝椒（辣椒）</v>
      </c>
      <c r="D113" s="8" t="str">
        <f>VLOOKUP(B113,[1]Sheet1!$C:$E,3,0)</f>
        <v>食用农产品</v>
      </c>
      <c r="E113" s="8" t="str">
        <f>VLOOKUP(B113,[1]Sheet1!$C:$G,5,0)</f>
        <v>/</v>
      </c>
      <c r="F113" s="8" t="str">
        <f>VLOOKUP(B113,[1]Sheet1!$C:$F,4,0)</f>
        <v>/</v>
      </c>
      <c r="G113" s="8" t="str">
        <f>VLOOKUP(B113,[1]Sheet1!$C:$H,6,0)</f>
        <v>2026-01-21</v>
      </c>
      <c r="H113" s="8" t="str">
        <f>VLOOKUP(B113,[1]Sheet1!$C:$I,7,0)</f>
        <v>岳阳楼区金玉满堂餐馆</v>
      </c>
      <c r="I113" s="8" t="str">
        <f>VLOOKUP(B113,[1]Sheet1!$C:$J,8,0)</f>
        <v>湖南省岳阳市岳阳楼区枫桥湖街道琵琶王社区建湘路338号</v>
      </c>
      <c r="J113" s="8" t="str">
        <f>VLOOKUP(B113,[1]Sheet1!$C:$K,9,0)</f>
        <v>/</v>
      </c>
      <c r="K113" s="8" t="str">
        <f>VLOOKUP(B113,[1]Sheet1!$C:$L,10,0)</f>
        <v>/</v>
      </c>
      <c r="L113" s="8" t="str">
        <f>VLOOKUP(B113,[1]Sheet1!$C:$M,11,0)</f>
        <v>2026-01-21</v>
      </c>
      <c r="M113" s="8" t="s">
        <v>16</v>
      </c>
    </row>
    <row r="114" s="1" customFormat="1" ht="58" customHeight="1" spans="1:13">
      <c r="A114" s="8">
        <v>111</v>
      </c>
      <c r="B114" s="8" t="s">
        <v>126</v>
      </c>
      <c r="C114" s="8" t="str">
        <f>VLOOKUP(B114,[1]Sheet1!$C:$D,2,0)</f>
        <v>鸡蛋</v>
      </c>
      <c r="D114" s="8" t="str">
        <f>VLOOKUP(B114,[1]Sheet1!$C:$E,3,0)</f>
        <v>食用农产品</v>
      </c>
      <c r="E114" s="8" t="str">
        <f>VLOOKUP(B114,[1]Sheet1!$C:$G,5,0)</f>
        <v>/</v>
      </c>
      <c r="F114" s="8" t="str">
        <f>VLOOKUP(B114,[1]Sheet1!$C:$F,4,0)</f>
        <v>/</v>
      </c>
      <c r="G114" s="8" t="str">
        <f>VLOOKUP(B114,[1]Sheet1!$C:$H,6,0)</f>
        <v>2026-01-19</v>
      </c>
      <c r="H114" s="8" t="str">
        <f>VLOOKUP(B114,[1]Sheet1!$C:$I,7,0)</f>
        <v>岳阳楼区金玉满堂餐馆</v>
      </c>
      <c r="I114" s="8" t="str">
        <f>VLOOKUP(B114,[1]Sheet1!$C:$J,8,0)</f>
        <v>湖南省岳阳市岳阳楼区枫桥湖街道琵琶王社区建湘路338号</v>
      </c>
      <c r="J114" s="8" t="str">
        <f>VLOOKUP(B114,[1]Sheet1!$C:$K,9,0)</f>
        <v>/</v>
      </c>
      <c r="K114" s="8" t="str">
        <f>VLOOKUP(B114,[1]Sheet1!$C:$L,10,0)</f>
        <v>/</v>
      </c>
      <c r="L114" s="8" t="str">
        <f>VLOOKUP(B114,[1]Sheet1!$C:$M,11,0)</f>
        <v>2026-01-21</v>
      </c>
      <c r="M114" s="8" t="s">
        <v>16</v>
      </c>
    </row>
    <row r="115" s="1" customFormat="1" ht="58" customHeight="1" spans="1:13">
      <c r="A115" s="8">
        <v>112</v>
      </c>
      <c r="B115" s="8" t="s">
        <v>127</v>
      </c>
      <c r="C115" s="8" t="str">
        <f>VLOOKUP(B115,[1]Sheet1!$C:$D,2,0)</f>
        <v>麻鲢（淡水鱼）</v>
      </c>
      <c r="D115" s="8" t="str">
        <f>VLOOKUP(B115,[1]Sheet1!$C:$E,3,0)</f>
        <v>食用农产品</v>
      </c>
      <c r="E115" s="8" t="str">
        <f>VLOOKUP(B115,[1]Sheet1!$C:$G,5,0)</f>
        <v>/</v>
      </c>
      <c r="F115" s="8" t="str">
        <f>VLOOKUP(B115,[1]Sheet1!$C:$F,4,0)</f>
        <v>/</v>
      </c>
      <c r="G115" s="8" t="str">
        <f>VLOOKUP(B115,[1]Sheet1!$C:$H,6,0)</f>
        <v>2026-01-21</v>
      </c>
      <c r="H115" s="8" t="str">
        <f>VLOOKUP(B115,[1]Sheet1!$C:$I,7,0)</f>
        <v>岳阳楼区金玉满堂餐馆</v>
      </c>
      <c r="I115" s="8" t="str">
        <f>VLOOKUP(B115,[1]Sheet1!$C:$J,8,0)</f>
        <v>湖南省岳阳市岳阳楼区枫桥湖街道琵琶王社区建湘路338号</v>
      </c>
      <c r="J115" s="8" t="str">
        <f>VLOOKUP(B115,[1]Sheet1!$C:$K,9,0)</f>
        <v>/</v>
      </c>
      <c r="K115" s="8" t="str">
        <f>VLOOKUP(B115,[1]Sheet1!$C:$L,10,0)</f>
        <v>/</v>
      </c>
      <c r="L115" s="8" t="str">
        <f>VLOOKUP(B115,[1]Sheet1!$C:$M,11,0)</f>
        <v>2026-01-21</v>
      </c>
      <c r="M115" s="8" t="s">
        <v>16</v>
      </c>
    </row>
    <row r="116" s="1" customFormat="1" ht="70" customHeight="1" spans="1:13">
      <c r="A116" s="8">
        <v>113</v>
      </c>
      <c r="B116" s="8" t="s">
        <v>128</v>
      </c>
      <c r="C116" s="8" t="str">
        <f>VLOOKUP(B116,[1]Sheet1!$C:$D,2,0)</f>
        <v>丝苗米（大米）</v>
      </c>
      <c r="D116" s="8" t="str">
        <f>VLOOKUP(B116,[1]Sheet1!$C:$E,3,0)</f>
        <v>粮食加工品</v>
      </c>
      <c r="E116" s="8" t="str">
        <f>VLOOKUP(B116,[1]Sheet1!$C:$G,5,0)</f>
        <v>25kg/袋</v>
      </c>
      <c r="F116" s="8" t="str">
        <f>VLOOKUP(B116,[1]Sheet1!$C:$F,4,0)</f>
        <v>/</v>
      </c>
      <c r="G116" s="8" t="str">
        <f>VLOOKUP(B116,[1]Sheet1!$C:$H,6,0)</f>
        <v>2025-12-27</v>
      </c>
      <c r="H116" s="8" t="str">
        <f>VLOOKUP(B116,[1]Sheet1!$C:$I,7,0)</f>
        <v>岳阳楼区金玉满堂餐馆</v>
      </c>
      <c r="I116" s="8" t="str">
        <f>VLOOKUP(B116,[1]Sheet1!$C:$J,8,0)</f>
        <v>湖南省岳阳市岳阳楼区枫桥湖街道琵琶王社区建湘路338号</v>
      </c>
      <c r="J116" s="8" t="str">
        <f>VLOOKUP(B116,[1]Sheet1!$C:$K,9,0)</f>
        <v>六安市东方米业有限公司</v>
      </c>
      <c r="K116" s="8" t="str">
        <f>VLOOKUP(B116,[1]Sheet1!$C:$L,10,0)</f>
        <v>六安市金安区马头镇</v>
      </c>
      <c r="L116" s="8" t="str">
        <f>VLOOKUP(B116,[1]Sheet1!$C:$M,11,0)</f>
        <v>2026-01-21</v>
      </c>
      <c r="M116" s="8" t="s">
        <v>16</v>
      </c>
    </row>
    <row r="117" s="1" customFormat="1" ht="72" customHeight="1" spans="1:13">
      <c r="A117" s="8">
        <v>114</v>
      </c>
      <c r="B117" s="9" t="s">
        <v>129</v>
      </c>
      <c r="C117" s="8" t="str">
        <f>VLOOKUP(B117,[1]Sheet1!$C:$D,2,0)</f>
        <v>初心饮用型风味发酵乳</v>
      </c>
      <c r="D117" s="8" t="str">
        <f>VLOOKUP(B117,[1]Sheet1!$C:$E,3,0)</f>
        <v>乳制品</v>
      </c>
      <c r="E117" s="8" t="str">
        <f>VLOOKUP(B117,[1]Sheet1!$C:$G,5,0)</f>
        <v>245克/瓶</v>
      </c>
      <c r="F117" s="8" t="str">
        <f>VLOOKUP(B117,[1]Sheet1!$C:$F,4,0)</f>
        <v>/</v>
      </c>
      <c r="G117" s="8" t="str">
        <f>VLOOKUP(B117,[1]Sheet1!$C:$H,6,0)</f>
        <v>2026-01-19</v>
      </c>
      <c r="H117" s="8" t="str">
        <f>VLOOKUP(B117,[1]Sheet1!$C:$I,7,0)</f>
        <v>岳阳楼区味舒精品零食店</v>
      </c>
      <c r="I117" s="8" t="str">
        <f>VLOOKUP(B117,[1]Sheet1!$C:$J,8,0)</f>
        <v>湖南省岳阳市岳阳楼区站前路街道站前西路明辉大厦109、110号</v>
      </c>
      <c r="J117" s="8" t="str">
        <f>VLOOKUP(B117,[1]Sheet1!$C:$K,9,0)</f>
        <v>湖南新希望南山液态乳业有限公司</v>
      </c>
      <c r="K117" s="8" t="str">
        <f>VLOOKUP(B117,[1]Sheet1!$C:$L,10,0)</f>
        <v>湖南望城经济开发区雷锋大道108号</v>
      </c>
      <c r="L117" s="8" t="str">
        <f>VLOOKUP(B117,[1]Sheet1!$C:$M,11,0)</f>
        <v>2026-01-21</v>
      </c>
      <c r="M117" s="8" t="s">
        <v>16</v>
      </c>
    </row>
    <row r="118" s="1" customFormat="1" ht="77" customHeight="1" spans="1:13">
      <c r="A118" s="8">
        <v>115</v>
      </c>
      <c r="B118" s="8" t="s">
        <v>130</v>
      </c>
      <c r="C118" s="8" t="str">
        <f>VLOOKUP(B118,[1]Sheet1!$C:$D,2,0)</f>
        <v>香芋椰汁西米露可吸果冻</v>
      </c>
      <c r="D118" s="8" t="str">
        <f>VLOOKUP(B118,[1]Sheet1!$C:$E,3,0)</f>
        <v>糖果制品</v>
      </c>
      <c r="E118" s="8" t="str">
        <f>VLOOKUP(B118,[1]Sheet1!$C:$G,5,0)</f>
        <v>称重</v>
      </c>
      <c r="F118" s="8" t="str">
        <f>VLOOKUP(B118,[1]Sheet1!$C:$F,4,0)</f>
        <v>/</v>
      </c>
      <c r="G118" s="8" t="str">
        <f>VLOOKUP(B118,[1]Sheet1!$C:$H,6,0)</f>
        <v>2025-06-10</v>
      </c>
      <c r="H118" s="8" t="str">
        <f>VLOOKUP(B118,[1]Sheet1!$C:$I,7,0)</f>
        <v>岳阳楼区味舒精品零食店</v>
      </c>
      <c r="I118" s="8" t="str">
        <f>VLOOKUP(B118,[1]Sheet1!$C:$J,8,0)</f>
        <v>湖南省岳阳市岳阳楼区站前路街道站前西路明辉大厦109、110号</v>
      </c>
      <c r="J118" s="8" t="str">
        <f>VLOOKUP(B118,[1]Sheet1!$C:$K,9,0)</f>
        <v>广东生和堂健康食品股份有限公司</v>
      </c>
      <c r="K118" s="8" t="str">
        <f>VLOOKUP(B118,[1]Sheet1!$C:$L,10,0)</f>
        <v>广东省江门市江海区胜利南路166号</v>
      </c>
      <c r="L118" s="8" t="str">
        <f>VLOOKUP(B118,[1]Sheet1!$C:$M,11,0)</f>
        <v>2026-01-21</v>
      </c>
      <c r="M118" s="8" t="s">
        <v>16</v>
      </c>
    </row>
    <row r="119" s="1" customFormat="1" ht="72" customHeight="1" spans="1:13">
      <c r="A119" s="8">
        <v>116</v>
      </c>
      <c r="B119" s="8" t="s">
        <v>131</v>
      </c>
      <c r="C119" s="8" t="str">
        <f>VLOOKUP(B119,[1]Sheet1!$C:$D,2,0)</f>
        <v>剁椒味莴笋（酱腌菜）</v>
      </c>
      <c r="D119" s="8" t="str">
        <f>VLOOKUP(B119,[1]Sheet1!$C:$E,3,0)</f>
        <v>蔬菜制品</v>
      </c>
      <c r="E119" s="8" t="str">
        <f>VLOOKUP(B119,[1]Sheet1!$C:$G,5,0)</f>
        <v>计量称重</v>
      </c>
      <c r="F119" s="8" t="str">
        <f>VLOOKUP(B119,[1]Sheet1!$C:$F,4,0)</f>
        <v>毛海子和图形</v>
      </c>
      <c r="G119" s="8" t="str">
        <f>VLOOKUP(B119,[1]Sheet1!$C:$H,6,0)</f>
        <v>2025-11-12</v>
      </c>
      <c r="H119" s="8" t="str">
        <f>VLOOKUP(B119,[1]Sheet1!$C:$I,7,0)</f>
        <v>岳阳楼区味舒精品零食店</v>
      </c>
      <c r="I119" s="8" t="str">
        <f>VLOOKUP(B119,[1]Sheet1!$C:$J,8,0)</f>
        <v>湖南省岳阳市岳阳楼区站前路街道站前西路明辉大厦109、110号</v>
      </c>
      <c r="J119" s="8" t="str">
        <f>VLOOKUP(B119,[1]Sheet1!$C:$K,9,0)</f>
        <v>福建省红太阳精品有限公司</v>
      </c>
      <c r="K119" s="8" t="str">
        <f>VLOOKUP(B119,[1]Sheet1!$C:$L,10,0)</f>
        <v>福建省莆田市涵江区三江口镇后郭街888号</v>
      </c>
      <c r="L119" s="8" t="str">
        <f>VLOOKUP(B119,[1]Sheet1!$C:$M,11,0)</f>
        <v>2026-01-21</v>
      </c>
      <c r="M119" s="8" t="s">
        <v>16</v>
      </c>
    </row>
    <row r="120" s="1" customFormat="1" ht="72" customHeight="1" spans="1:13">
      <c r="A120" s="8">
        <v>117</v>
      </c>
      <c r="B120" s="8" t="s">
        <v>132</v>
      </c>
      <c r="C120" s="8" t="str">
        <f>VLOOKUP(B120,[1]Sheet1!$C:$D,2,0)</f>
        <v>水蜜桃干（蜜饯）</v>
      </c>
      <c r="D120" s="8" t="str">
        <f>VLOOKUP(B120,[1]Sheet1!$C:$E,3,0)</f>
        <v>水果制品</v>
      </c>
      <c r="E120" s="8" t="str">
        <f>VLOOKUP(B120,[1]Sheet1!$C:$G,5,0)</f>
        <v>计量称重</v>
      </c>
      <c r="F120" s="8" t="str">
        <f>VLOOKUP(B120,[1]Sheet1!$C:$F,4,0)</f>
        <v>亲喔和图形</v>
      </c>
      <c r="G120" s="8" t="str">
        <f>VLOOKUP(B120,[1]Sheet1!$C:$H,6,0)</f>
        <v>2025-12-06</v>
      </c>
      <c r="H120" s="8" t="str">
        <f>VLOOKUP(B120,[1]Sheet1!$C:$I,7,0)</f>
        <v>岳阳楼区味舒精品零食店</v>
      </c>
      <c r="I120" s="8" t="str">
        <f>VLOOKUP(B120,[1]Sheet1!$C:$J,8,0)</f>
        <v>湖南省岳阳市岳阳楼区站前路街道站前西路明辉大厦109、110号</v>
      </c>
      <c r="J120" s="8" t="str">
        <f>VLOOKUP(B120,[1]Sheet1!$C:$K,9,0)</f>
        <v>杭州亲喔食品有限公司</v>
      </c>
      <c r="K120" s="8" t="str">
        <f>VLOOKUP(B120,[1]Sheet1!$C:$L,10,0)</f>
        <v>浙江省杭州市临平区经济技术开发区华宁路165号3号楼2-3层，4层403室</v>
      </c>
      <c r="L120" s="8" t="str">
        <f>VLOOKUP(B120,[1]Sheet1!$C:$M,11,0)</f>
        <v>2026-01-21</v>
      </c>
      <c r="M120" s="8" t="s">
        <v>16</v>
      </c>
    </row>
    <row r="121" s="1" customFormat="1" ht="72" customHeight="1" spans="1:13">
      <c r="A121" s="8">
        <v>118</v>
      </c>
      <c r="B121" s="8" t="s">
        <v>133</v>
      </c>
      <c r="C121" s="8" t="str">
        <f>VLOOKUP(B121,[1]Sheet1!$C:$D,2,0)</f>
        <v>黄桃干（果脯类）</v>
      </c>
      <c r="D121" s="8" t="str">
        <f>VLOOKUP(B121,[1]Sheet1!$C:$E,3,0)</f>
        <v>水果制品</v>
      </c>
      <c r="E121" s="8" t="str">
        <f>VLOOKUP(B121,[1]Sheet1!$C:$G,5,0)</f>
        <v>计量称重</v>
      </c>
      <c r="F121" s="8" t="str">
        <f>VLOOKUP(B121,[1]Sheet1!$C:$F,4,0)</f>
        <v>樱桃源和图形</v>
      </c>
      <c r="G121" s="8" t="str">
        <f>VLOOKUP(B121,[1]Sheet1!$C:$H,6,0)</f>
        <v>2025-11-07</v>
      </c>
      <c r="H121" s="8" t="str">
        <f>VLOOKUP(B121,[1]Sheet1!$C:$I,7,0)</f>
        <v>岳阳楼区味舒精品零食店</v>
      </c>
      <c r="I121" s="8" t="str">
        <f>VLOOKUP(B121,[1]Sheet1!$C:$J,8,0)</f>
        <v>湖南省岳阳市岳阳楼区站前路街道站前西路明辉大厦109、110号</v>
      </c>
      <c r="J121" s="8" t="str">
        <f>VLOOKUP(B121,[1]Sheet1!$C:$K,9,0)</f>
        <v>烟台盛隆食品有限公司</v>
      </c>
      <c r="K121" s="8" t="str">
        <f>VLOOKUP(B121,[1]Sheet1!$C:$L,10,0)</f>
        <v>山东省烟台市福山区鸿福街108号</v>
      </c>
      <c r="L121" s="8" t="str">
        <f>VLOOKUP(B121,[1]Sheet1!$C:$M,11,0)</f>
        <v>2026-01-21</v>
      </c>
      <c r="M121" s="8" t="s">
        <v>16</v>
      </c>
    </row>
    <row r="122" s="1" customFormat="1" ht="72" customHeight="1" spans="1:13">
      <c r="A122" s="8">
        <v>119</v>
      </c>
      <c r="B122" s="8" t="s">
        <v>134</v>
      </c>
      <c r="C122" s="8" t="str">
        <f>VLOOKUP(B122,[1]Sheet1!$C:$D,2,0)</f>
        <v>原味蛋糕（糕点）</v>
      </c>
      <c r="D122" s="8" t="str">
        <f>VLOOKUP(B122,[1]Sheet1!$C:$E,3,0)</f>
        <v>糕点</v>
      </c>
      <c r="E122" s="8" t="str">
        <f>VLOOKUP(B122,[1]Sheet1!$C:$G,5,0)</f>
        <v>计量称重</v>
      </c>
      <c r="F122" s="8" t="str">
        <f>VLOOKUP(B122,[1]Sheet1!$C:$F,4,0)</f>
        <v>然利和图形</v>
      </c>
      <c r="G122" s="8" t="str">
        <f>VLOOKUP(B122,[1]Sheet1!$C:$H,6,0)</f>
        <v>2025-12-24</v>
      </c>
      <c r="H122" s="8" t="str">
        <f>VLOOKUP(B122,[1]Sheet1!$C:$I,7,0)</f>
        <v>岳阳楼区味舒精品零食店</v>
      </c>
      <c r="I122" s="8" t="str">
        <f>VLOOKUP(B122,[1]Sheet1!$C:$J,8,0)</f>
        <v>湖南省岳阳市岳阳楼区站前路街道站前西路明辉大厦109、110号</v>
      </c>
      <c r="J122" s="8" t="str">
        <f>VLOOKUP(B122,[1]Sheet1!$C:$K,9,0)</f>
        <v>福建省然利食品集团有限公司</v>
      </c>
      <c r="K122" s="8" t="str">
        <f>VLOOKUP(B122,[1]Sheet1!$C:$L,10,0)</f>
        <v>福建省漳州市龙海区东园镇凤山村福中福新村36号</v>
      </c>
      <c r="L122" s="8" t="str">
        <f>VLOOKUP(B122,[1]Sheet1!$C:$M,11,0)</f>
        <v>2026-01-21</v>
      </c>
      <c r="M122" s="8" t="s">
        <v>16</v>
      </c>
    </row>
    <row r="123" s="1" customFormat="1" ht="59" customHeight="1" spans="1:13">
      <c r="A123" s="8">
        <v>120</v>
      </c>
      <c r="B123" s="8" t="s">
        <v>135</v>
      </c>
      <c r="C123" s="8" t="str">
        <f>VLOOKUP(B123,[1]Sheet1!$C:$D,2,0)</f>
        <v>原味肉松饼（糕点）</v>
      </c>
      <c r="D123" s="8" t="str">
        <f>VLOOKUP(B123,[1]Sheet1!$C:$E,3,0)</f>
        <v>糕点</v>
      </c>
      <c r="E123" s="8" t="str">
        <f>VLOOKUP(B123,[1]Sheet1!$C:$G,5,0)</f>
        <v>称重</v>
      </c>
      <c r="F123" s="8" t="str">
        <f>VLOOKUP(B123,[1]Sheet1!$C:$F,4,0)</f>
        <v>/</v>
      </c>
      <c r="G123" s="8" t="str">
        <f>VLOOKUP(B123,[1]Sheet1!$C:$H,6,0)</f>
        <v>2025-12-31</v>
      </c>
      <c r="H123" s="8" t="str">
        <f>VLOOKUP(B123,[1]Sheet1!$C:$I,7,0)</f>
        <v>岳阳楼区味舒精品零食店</v>
      </c>
      <c r="I123" s="8" t="str">
        <f>VLOOKUP(B123,[1]Sheet1!$C:$J,8,0)</f>
        <v>湖南省岳阳市岳阳楼区站前路街道站前西路明辉大厦109、110号</v>
      </c>
      <c r="J123" s="8" t="str">
        <f>VLOOKUP(B123,[1]Sheet1!$C:$K,9,0)</f>
        <v>福建臣果实业有限公司</v>
      </c>
      <c r="K123" s="8" t="str">
        <f>VLOOKUP(B123,[1]Sheet1!$C:$L,10,0)</f>
        <v>泉州台商投资区惠南工业园区埕边1549号（张坂镇玉埕村）</v>
      </c>
      <c r="L123" s="8" t="str">
        <f>VLOOKUP(B123,[1]Sheet1!$C:$M,11,0)</f>
        <v>2026-01-21</v>
      </c>
      <c r="M123" s="8" t="s">
        <v>16</v>
      </c>
    </row>
    <row r="124" s="1" customFormat="1" ht="63" customHeight="1" spans="1:13">
      <c r="A124" s="8">
        <v>121</v>
      </c>
      <c r="B124" s="8" t="s">
        <v>136</v>
      </c>
      <c r="C124" s="8" t="str">
        <f>VLOOKUP(B124,[1]Sheet1!$C:$D,2,0)</f>
        <v>鲜蛋糕（糕点）</v>
      </c>
      <c r="D124" s="8" t="str">
        <f>VLOOKUP(B124,[1]Sheet1!$C:$E,3,0)</f>
        <v>糕点</v>
      </c>
      <c r="E124" s="8" t="str">
        <f>VLOOKUP(B124,[1]Sheet1!$C:$G,5,0)</f>
        <v>计量称重</v>
      </c>
      <c r="F124" s="8" t="str">
        <f>VLOOKUP(B124,[1]Sheet1!$C:$F,4,0)</f>
        <v>/</v>
      </c>
      <c r="G124" s="8" t="str">
        <f>VLOOKUP(B124,[1]Sheet1!$C:$H,6,0)</f>
        <v>2025-12-31</v>
      </c>
      <c r="H124" s="8" t="str">
        <f>VLOOKUP(B124,[1]Sheet1!$C:$I,7,0)</f>
        <v>岳阳楼区味舒精品零食店</v>
      </c>
      <c r="I124" s="8" t="str">
        <f>VLOOKUP(B124,[1]Sheet1!$C:$J,8,0)</f>
        <v>湖南省岳阳市岳阳楼区站前路街道站前西路明辉大厦109、110号</v>
      </c>
      <c r="J124" s="8" t="str">
        <f>VLOOKUP(B124,[1]Sheet1!$C:$K,9,0)</f>
        <v>福建爱乡亲食品股份有限公司</v>
      </c>
      <c r="K124" s="8" t="str">
        <f>VLOOKUP(B124,[1]Sheet1!$C:$L,10,0)</f>
        <v>福建省晋江市东福路5号</v>
      </c>
      <c r="L124" s="8" t="str">
        <f>VLOOKUP(B124,[1]Sheet1!$C:$M,11,0)</f>
        <v>2026-01-21</v>
      </c>
      <c r="M124" s="8" t="s">
        <v>16</v>
      </c>
    </row>
    <row r="125" s="1" customFormat="1" ht="80" customHeight="1" spans="1:13">
      <c r="A125" s="8">
        <v>122</v>
      </c>
      <c r="B125" s="8" t="s">
        <v>137</v>
      </c>
      <c r="C125" s="8" t="str">
        <f>VLOOKUP(B125,[1]Sheet1!$C:$D,2,0)</f>
        <v>鸡胸肉（烧烤味）（酱卤肉制品）</v>
      </c>
      <c r="D125" s="8" t="str">
        <f>VLOOKUP(B125,[1]Sheet1!$C:$E,3,0)</f>
        <v>肉制品</v>
      </c>
      <c r="E125" s="8" t="str">
        <f>VLOOKUP(B125,[1]Sheet1!$C:$G,5,0)</f>
        <v>散装称重</v>
      </c>
      <c r="F125" s="8" t="str">
        <f>VLOOKUP(B125,[1]Sheet1!$C:$F,4,0)</f>
        <v>满动力和图形</v>
      </c>
      <c r="G125" s="8" t="str">
        <f>VLOOKUP(B125,[1]Sheet1!$C:$H,6,0)</f>
        <v>2026-01-05</v>
      </c>
      <c r="H125" s="8" t="str">
        <f>VLOOKUP(B125,[1]Sheet1!$C:$I,7,0)</f>
        <v>岳阳楼区日骏超市（个体工商户）</v>
      </c>
      <c r="I125" s="8" t="str">
        <f>VLOOKUP(B125,[1]Sheet1!$C:$J,8,0)</f>
        <v>湖南省岳阳市岳阳楼区五里牌街道新城社区七网格青年路与建湘路交汇处的天伦国际001栋-1014-1号</v>
      </c>
      <c r="J125" s="8" t="str">
        <f>VLOOKUP(B125,[1]Sheet1!$C:$K,9,0)</f>
        <v>杭州好地方食品有限公司</v>
      </c>
      <c r="K125" s="8" t="str">
        <f>VLOOKUP(B125,[1]Sheet1!$C:$L,10,0)</f>
        <v>浙江省杭州市临安区高虹镇崇贤路600号</v>
      </c>
      <c r="L125" s="8" t="str">
        <f>VLOOKUP(B125,[1]Sheet1!$C:$M,11,0)</f>
        <v>2026-01-21</v>
      </c>
      <c r="M125" s="8" t="s">
        <v>16</v>
      </c>
    </row>
    <row r="126" s="1" customFormat="1" ht="80" customHeight="1" spans="1:13">
      <c r="A126" s="8">
        <v>123</v>
      </c>
      <c r="B126" s="8" t="s">
        <v>138</v>
      </c>
      <c r="C126" s="8" t="str">
        <f>VLOOKUP(B126,[1]Sheet1!$C:$D,2,0)</f>
        <v>脆骨（香辣味）（肉制品）</v>
      </c>
      <c r="D126" s="8" t="str">
        <f>VLOOKUP(B126,[1]Sheet1!$C:$E,3,0)</f>
        <v>肉制品</v>
      </c>
      <c r="E126" s="8" t="str">
        <f>VLOOKUP(B126,[1]Sheet1!$C:$G,5,0)</f>
        <v>称重计量（非定量包装）</v>
      </c>
      <c r="F126" s="8" t="str">
        <f>VLOOKUP(B126,[1]Sheet1!$C:$F,4,0)</f>
        <v>银城湘味和图形</v>
      </c>
      <c r="G126" s="8" t="str">
        <f>VLOOKUP(B126,[1]Sheet1!$C:$H,6,0)</f>
        <v>2026-01-01</v>
      </c>
      <c r="H126" s="8" t="str">
        <f>VLOOKUP(B126,[1]Sheet1!$C:$I,7,0)</f>
        <v>岳阳楼区日骏超市（个体工商户）</v>
      </c>
      <c r="I126" s="8" t="str">
        <f>VLOOKUP(B126,[1]Sheet1!$C:$J,8,0)</f>
        <v>湖南省岳阳市岳阳楼区五里牌街道新城社区七网格青年路与建湘路交汇处的天伦国际001栋-1014-1号</v>
      </c>
      <c r="J126" s="8" t="str">
        <f>VLOOKUP(B126,[1]Sheet1!$C:$K,9,0)</f>
        <v>湖南银城湘味食品有限公司</v>
      </c>
      <c r="K126" s="8" t="str">
        <f>VLOOKUP(B126,[1]Sheet1!$C:$L,10,0)</f>
        <v>益阳市资阳区长春镇流源桥村</v>
      </c>
      <c r="L126" s="8" t="str">
        <f>VLOOKUP(B126,[1]Sheet1!$C:$M,11,0)</f>
        <v>2026-01-21</v>
      </c>
      <c r="M126" s="8" t="s">
        <v>16</v>
      </c>
    </row>
    <row r="127" s="1" customFormat="1" ht="81" customHeight="1" spans="1:13">
      <c r="A127" s="8">
        <v>124</v>
      </c>
      <c r="B127" s="8" t="s">
        <v>139</v>
      </c>
      <c r="C127" s="8" t="str">
        <f>VLOOKUP(B127,[1]Sheet1!$C:$D,2,0)</f>
        <v>鸡脚筋（山椒味）（辐照食品）（肉制品）</v>
      </c>
      <c r="D127" s="8" t="str">
        <f>VLOOKUP(B127,[1]Sheet1!$C:$E,3,0)</f>
        <v>肉制品</v>
      </c>
      <c r="E127" s="8" t="str">
        <f>VLOOKUP(B127,[1]Sheet1!$C:$G,5,0)</f>
        <v>散装称重</v>
      </c>
      <c r="F127" s="8" t="str">
        <f>VLOOKUP(B127,[1]Sheet1!$C:$F,4,0)</f>
        <v>楚味天下和图形</v>
      </c>
      <c r="G127" s="8" t="str">
        <f>VLOOKUP(B127,[1]Sheet1!$C:$H,6,0)</f>
        <v>2026-01-05</v>
      </c>
      <c r="H127" s="8" t="str">
        <f>VLOOKUP(B127,[1]Sheet1!$C:$I,7,0)</f>
        <v>岳阳楼区日骏超市（个体工商户）</v>
      </c>
      <c r="I127" s="8" t="str">
        <f>VLOOKUP(B127,[1]Sheet1!$C:$J,8,0)</f>
        <v>湖南省岳阳市岳阳楼区五里牌街道新城社区七网格青年路与建湘路交汇处的天伦国际001栋-1014-1号</v>
      </c>
      <c r="J127" s="8" t="str">
        <f>VLOOKUP(B127,[1]Sheet1!$C:$K,9,0)</f>
        <v>大冶市恒丰食品有限公司</v>
      </c>
      <c r="K127" s="8" t="str">
        <f>VLOOKUP(B127,[1]Sheet1!$C:$L,10,0)</f>
        <v>湖北省黄石市大冶市东风农场南练山平安路26号</v>
      </c>
      <c r="L127" s="8" t="str">
        <f>VLOOKUP(B127,[1]Sheet1!$C:$M,11,0)</f>
        <v>2026-01-21</v>
      </c>
      <c r="M127" s="8" t="s">
        <v>16</v>
      </c>
    </row>
    <row r="128" s="1" customFormat="1" ht="78" customHeight="1" spans="1:13">
      <c r="A128" s="8">
        <v>125</v>
      </c>
      <c r="B128" s="8" t="s">
        <v>140</v>
      </c>
      <c r="C128" s="8" t="str">
        <f>VLOOKUP(B128,[1]Sheet1!$C:$D,2,0)</f>
        <v>辣子鸡（麻辣味）（肉制品）</v>
      </c>
      <c r="D128" s="8" t="str">
        <f>VLOOKUP(B128,[1]Sheet1!$C:$E,3,0)</f>
        <v>肉制品</v>
      </c>
      <c r="E128" s="8" t="str">
        <f>VLOOKUP(B128,[1]Sheet1!$C:$G,5,0)</f>
        <v>散装称重</v>
      </c>
      <c r="F128" s="8" t="str">
        <f>VLOOKUP(B128,[1]Sheet1!$C:$F,4,0)</f>
        <v>旺友和图形</v>
      </c>
      <c r="G128" s="8" t="str">
        <f>VLOOKUP(B128,[1]Sheet1!$C:$H,6,0)</f>
        <v>2026-01-10</v>
      </c>
      <c r="H128" s="8" t="str">
        <f>VLOOKUP(B128,[1]Sheet1!$C:$I,7,0)</f>
        <v>岳阳楼区日骏超市（个体工商户）</v>
      </c>
      <c r="I128" s="8" t="str">
        <f>VLOOKUP(B128,[1]Sheet1!$C:$J,8,0)</f>
        <v>湖南省岳阳市岳阳楼区五里牌街道新城社区七网格青年路与建湘路交汇处的天伦国际001栋-1014-1号</v>
      </c>
      <c r="J128" s="8" t="str">
        <f>VLOOKUP(B128,[1]Sheet1!$C:$K,9,0)</f>
        <v>重庆广恒食品开发有限公司</v>
      </c>
      <c r="K128" s="8" t="str">
        <f>VLOOKUP(B128,[1]Sheet1!$C:$L,10,0)</f>
        <v>重庆市长寿区葛兰镇康富路23号</v>
      </c>
      <c r="L128" s="8" t="str">
        <f>VLOOKUP(B128,[1]Sheet1!$C:$M,11,0)</f>
        <v>2026-01-21</v>
      </c>
      <c r="M128" s="8" t="s">
        <v>16</v>
      </c>
    </row>
    <row r="129" s="1" customFormat="1" ht="72" customHeight="1" spans="1:13">
      <c r="A129" s="8">
        <v>126</v>
      </c>
      <c r="B129" s="8" t="s">
        <v>141</v>
      </c>
      <c r="C129" s="8" t="str">
        <f>VLOOKUP(B129,[1]Sheet1!$C:$D,2,0)</f>
        <v>三明治蛋糕（巧克力味）（糕点）</v>
      </c>
      <c r="D129" s="8" t="str">
        <f>VLOOKUP(B129,[1]Sheet1!$C:$E,3,0)</f>
        <v>糕点</v>
      </c>
      <c r="E129" s="8" t="str">
        <f>VLOOKUP(B129,[1]Sheet1!$C:$G,5,0)</f>
        <v>计量称重</v>
      </c>
      <c r="F129" s="8" t="str">
        <f>VLOOKUP(B129,[1]Sheet1!$C:$F,4,0)</f>
        <v>/</v>
      </c>
      <c r="G129" s="8" t="str">
        <f>VLOOKUP(B129,[1]Sheet1!$C:$H,6,0)</f>
        <v>2026-01-09</v>
      </c>
      <c r="H129" s="8" t="str">
        <f>VLOOKUP(B129,[1]Sheet1!$C:$I,7,0)</f>
        <v>岳阳楼区日骏超市（个体工商户）</v>
      </c>
      <c r="I129" s="8" t="str">
        <f>VLOOKUP(B129,[1]Sheet1!$C:$J,8,0)</f>
        <v>湖南省岳阳市岳阳楼区五里牌街道新城社区七网格青年路与建湘路交汇处的天伦国际001栋-1014-1号</v>
      </c>
      <c r="J129" s="8" t="str">
        <f>VLOOKUP(B129,[1]Sheet1!$C:$K,9,0)</f>
        <v>福建新正食品科技有限公司</v>
      </c>
      <c r="K129" s="8" t="str">
        <f>VLOOKUP(B129,[1]Sheet1!$C:$L,10,0)</f>
        <v>福建省南靖县靖城镇草坂路252号</v>
      </c>
      <c r="L129" s="8" t="str">
        <f>VLOOKUP(B129,[1]Sheet1!$C:$M,11,0)</f>
        <v>2026-01-21</v>
      </c>
      <c r="M129" s="8" t="s">
        <v>16</v>
      </c>
    </row>
    <row r="130" s="1" customFormat="1" ht="72" customHeight="1" spans="1:13">
      <c r="A130" s="8">
        <v>127</v>
      </c>
      <c r="B130" s="8" t="s">
        <v>142</v>
      </c>
      <c r="C130" s="8" t="str">
        <f>VLOOKUP(B130,[1]Sheet1!$C:$D,2,0)</f>
        <v>DIY虎皮蛋糕（烤鸡蛋原味）</v>
      </c>
      <c r="D130" s="8" t="str">
        <f>VLOOKUP(B130,[1]Sheet1!$C:$E,3,0)</f>
        <v>糕点</v>
      </c>
      <c r="E130" s="8" t="str">
        <f>VLOOKUP(B130,[1]Sheet1!$C:$G,5,0)</f>
        <v>散装称重</v>
      </c>
      <c r="F130" s="8" t="str">
        <f>VLOOKUP(B130,[1]Sheet1!$C:$F,4,0)</f>
        <v>元木森零和图形</v>
      </c>
      <c r="G130" s="8" t="str">
        <f>VLOOKUP(B130,[1]Sheet1!$C:$H,6,0)</f>
        <v>2025-12-29</v>
      </c>
      <c r="H130" s="8" t="str">
        <f>VLOOKUP(B130,[1]Sheet1!$C:$I,7,0)</f>
        <v>岳阳楼区日骏超市（个体工商户）</v>
      </c>
      <c r="I130" s="8" t="str">
        <f>VLOOKUP(B130,[1]Sheet1!$C:$J,8,0)</f>
        <v>湖南省岳阳市岳阳楼区五里牌街道新城社区七网格青年路与建湘路交汇处的天伦国际001栋-1014-1号</v>
      </c>
      <c r="J130" s="8" t="str">
        <f>VLOOKUP(B130,[1]Sheet1!$C:$K,9,0)</f>
        <v>福建上界食品有限公司</v>
      </c>
      <c r="K130" s="8" t="str">
        <f>VLOOKUP(B130,[1]Sheet1!$C:$L,10,0)</f>
        <v>福建省漳州市龙文区朝盛路305号</v>
      </c>
      <c r="L130" s="8" t="str">
        <f>VLOOKUP(B130,[1]Sheet1!$C:$M,11,0)</f>
        <v>2026-01-21</v>
      </c>
      <c r="M130" s="8" t="s">
        <v>16</v>
      </c>
    </row>
    <row r="131" s="1" customFormat="1" ht="72" customHeight="1" spans="1:13">
      <c r="A131" s="8">
        <v>128</v>
      </c>
      <c r="B131" s="8" t="s">
        <v>143</v>
      </c>
      <c r="C131" s="8" t="str">
        <f>VLOOKUP(B131,[1]Sheet1!$C:$D,2,0)</f>
        <v>特仑酥（芝麻味）（糕点）</v>
      </c>
      <c r="D131" s="8" t="str">
        <f>VLOOKUP(B131,[1]Sheet1!$C:$E,3,0)</f>
        <v>糕点</v>
      </c>
      <c r="E131" s="8" t="str">
        <f>VLOOKUP(B131,[1]Sheet1!$C:$G,5,0)</f>
        <v>计量称重</v>
      </c>
      <c r="F131" s="8" t="str">
        <f>VLOOKUP(B131,[1]Sheet1!$C:$F,4,0)</f>
        <v>龍运湘和图形</v>
      </c>
      <c r="G131" s="8" t="str">
        <f>VLOOKUP(B131,[1]Sheet1!$C:$H,6,0)</f>
        <v>2025-12-09</v>
      </c>
      <c r="H131" s="8" t="str">
        <f>VLOOKUP(B131,[1]Sheet1!$C:$I,7,0)</f>
        <v>岳阳楼区日骏超市（个体工商户）</v>
      </c>
      <c r="I131" s="8" t="str">
        <f>VLOOKUP(B131,[1]Sheet1!$C:$J,8,0)</f>
        <v>湖南省岳阳市岳阳楼区五里牌街道新城社区七网格青年路与建湘路交汇处的天伦国际001栋-1014-1号</v>
      </c>
      <c r="J131" s="8" t="str">
        <f>VLOOKUP(B131,[1]Sheet1!$C:$K,9,0)</f>
        <v>湖南麦嘉食品有限公司</v>
      </c>
      <c r="K131" s="8" t="str">
        <f>VLOOKUP(B131,[1]Sheet1!$C:$L,10,0)</f>
        <v>湖南省湘潭市雨湖区姜畲镇新城村摇篮组164号</v>
      </c>
      <c r="L131" s="8" t="str">
        <f>VLOOKUP(B131,[1]Sheet1!$C:$M,11,0)</f>
        <v>2026-01-21</v>
      </c>
      <c r="M131" s="8" t="s">
        <v>16</v>
      </c>
    </row>
    <row r="132" s="1" customFormat="1" ht="75" customHeight="1" spans="1:13">
      <c r="A132" s="8">
        <v>129</v>
      </c>
      <c r="B132" s="8" t="s">
        <v>144</v>
      </c>
      <c r="C132" s="8" t="str">
        <f>VLOOKUP(B132,[1]Sheet1!$C:$D,2,0)</f>
        <v>小花片（糕点）</v>
      </c>
      <c r="D132" s="8" t="str">
        <f>VLOOKUP(B132,[1]Sheet1!$C:$E,3,0)</f>
        <v>糕点</v>
      </c>
      <c r="E132" s="8" t="str">
        <f>VLOOKUP(B132,[1]Sheet1!$C:$G,5,0)</f>
        <v>388g/袋</v>
      </c>
      <c r="F132" s="8" t="str">
        <f>VLOOKUP(B132,[1]Sheet1!$C:$F,4,0)</f>
        <v>/</v>
      </c>
      <c r="G132" s="8" t="str">
        <f>VLOOKUP(B132,[1]Sheet1!$C:$H,6,0)</f>
        <v>2025-12-15</v>
      </c>
      <c r="H132" s="8" t="str">
        <f>VLOOKUP(B132,[1]Sheet1!$C:$I,7,0)</f>
        <v>岳阳楼区日骏超市（个体工商户）</v>
      </c>
      <c r="I132" s="8" t="str">
        <f>VLOOKUP(B132,[1]Sheet1!$C:$J,8,0)</f>
        <v>湖南省岳阳市岳阳楼区五里牌街道新城社区七网格青年路与建湘路交汇处的天伦国际001栋-1014-1号</v>
      </c>
      <c r="J132" s="8" t="str">
        <f>VLOOKUP(B132,[1]Sheet1!$C:$K,9,0)</f>
        <v>宁乡县玉潭镇新建食品厂</v>
      </c>
      <c r="K132" s="8" t="str">
        <f>VLOOKUP(B132,[1]Sheet1!$C:$L,10,0)</f>
        <v>湖南省长沙市宁乡市经开区城郊街道永佳西路19号8栋4楼</v>
      </c>
      <c r="L132" s="8" t="str">
        <f>VLOOKUP(B132,[1]Sheet1!$C:$M,11,0)</f>
        <v>2026-01-21</v>
      </c>
      <c r="M132" s="8" t="s">
        <v>16</v>
      </c>
    </row>
    <row r="133" s="1" customFormat="1" ht="74" customHeight="1" spans="1:13">
      <c r="A133" s="8">
        <v>130</v>
      </c>
      <c r="B133" s="8" t="s">
        <v>145</v>
      </c>
      <c r="C133" s="8" t="str">
        <f>VLOOKUP(B133,[1]Sheet1!$C:$D,2,0)</f>
        <v>平江三角干（香辣味）（豆制品）</v>
      </c>
      <c r="D133" s="8" t="str">
        <f>VLOOKUP(B133,[1]Sheet1!$C:$E,3,0)</f>
        <v>豆制品</v>
      </c>
      <c r="E133" s="8" t="str">
        <f>VLOOKUP(B133,[1]Sheet1!$C:$G,5,0)</f>
        <v>散装称重</v>
      </c>
      <c r="F133" s="8" t="str">
        <f>VLOOKUP(B133,[1]Sheet1!$C:$F,4,0)</f>
        <v>老巷那家</v>
      </c>
      <c r="G133" s="8" t="str">
        <f>VLOOKUP(B133,[1]Sheet1!$C:$H,6,0)</f>
        <v>2025-12-24</v>
      </c>
      <c r="H133" s="8" t="str">
        <f>VLOOKUP(B133,[1]Sheet1!$C:$I,7,0)</f>
        <v>岳阳楼区日骏超市（个体工商户）</v>
      </c>
      <c r="I133" s="8" t="str">
        <f>VLOOKUP(B133,[1]Sheet1!$C:$J,8,0)</f>
        <v>湖南省岳阳市岳阳楼区五里牌街道新城社区七网格青年路与建湘路交汇处的天伦国际001栋-1014-1号</v>
      </c>
      <c r="J133" s="8" t="str">
        <f>VLOOKUP(B133,[1]Sheet1!$C:$K,9,0)</f>
        <v>平江县斯娃食品有限公司</v>
      </c>
      <c r="K133" s="8" t="str">
        <f>VLOOKUP(B133,[1]Sheet1!$C:$L,10,0)</f>
        <v>湖南省岳阳市平江县城关镇首家坪北附村</v>
      </c>
      <c r="L133" s="8" t="str">
        <f>VLOOKUP(B133,[1]Sheet1!$C:$M,11,0)</f>
        <v>2026-01-21</v>
      </c>
      <c r="M133" s="8" t="s">
        <v>16</v>
      </c>
    </row>
    <row r="134" s="1" customFormat="1" ht="76" customHeight="1" spans="1:13">
      <c r="A134" s="8">
        <v>131</v>
      </c>
      <c r="B134" s="8" t="s">
        <v>146</v>
      </c>
      <c r="C134" s="8" t="str">
        <f>VLOOKUP(B134,[1]Sheet1!$C:$D,2,0)</f>
        <v>汾酒（白酒）</v>
      </c>
      <c r="D134" s="8" t="str">
        <f>VLOOKUP(B134,[1]Sheet1!$C:$E,3,0)</f>
        <v>酒类</v>
      </c>
      <c r="E134" s="8" t="str">
        <f>VLOOKUP(B134,[1]Sheet1!$C:$G,5,0)</f>
        <v>475mL/瓶，53%vol</v>
      </c>
      <c r="F134" s="8" t="str">
        <f>VLOOKUP(B134,[1]Sheet1!$C:$F,4,0)</f>
        <v>/</v>
      </c>
      <c r="G134" s="8" t="str">
        <f>VLOOKUP(B134,[1]Sheet1!$C:$H,6,0)</f>
        <v>2025-12-29</v>
      </c>
      <c r="H134" s="8" t="str">
        <f>VLOOKUP(B134,[1]Sheet1!$C:$I,7,0)</f>
        <v>岳阳楼区日骏超市（个体工商户）</v>
      </c>
      <c r="I134" s="8" t="str">
        <f>VLOOKUP(B134,[1]Sheet1!$C:$J,8,0)</f>
        <v>湖南省岳阳市岳阳楼区五里牌街道新城社区七网格青年路与建湘路交汇处的天伦国际001栋-1014-1号</v>
      </c>
      <c r="J134" s="8" t="str">
        <f>VLOOKUP(B134,[1]Sheet1!$C:$K,9,0)</f>
        <v>山西杏花村汾酒厂股份有限公司</v>
      </c>
      <c r="K134" s="8" t="str">
        <f>VLOOKUP(B134,[1]Sheet1!$C:$L,10,0)</f>
        <v>山西省汾阳市杏花村</v>
      </c>
      <c r="L134" s="8" t="str">
        <f>VLOOKUP(B134,[1]Sheet1!$C:$M,11,0)</f>
        <v>2026-01-21</v>
      </c>
      <c r="M134" s="8" t="s">
        <v>16</v>
      </c>
    </row>
    <row r="135" s="1" customFormat="1" ht="54" customHeight="1" spans="1:13">
      <c r="A135" s="8">
        <v>132</v>
      </c>
      <c r="B135" s="8" t="s">
        <v>147</v>
      </c>
      <c r="C135" s="8" t="str">
        <f>VLOOKUP(B135,[1]Sheet1!$C:$D,2,0)</f>
        <v>鳊鱼（淡水鱼）</v>
      </c>
      <c r="D135" s="8" t="str">
        <f>VLOOKUP(B135,[1]Sheet1!$C:$E,3,0)</f>
        <v>食用农产品</v>
      </c>
      <c r="E135" s="8" t="str">
        <f>VLOOKUP(B135,[1]Sheet1!$C:$G,5,0)</f>
        <v>/</v>
      </c>
      <c r="F135" s="8" t="str">
        <f>VLOOKUP(B135,[1]Sheet1!$C:$F,4,0)</f>
        <v>/</v>
      </c>
      <c r="G135" s="8" t="str">
        <f>VLOOKUP(B135,[1]Sheet1!$C:$H,6,0)</f>
        <v>2026-01-21</v>
      </c>
      <c r="H135" s="8" t="str">
        <f>VLOOKUP(B135,[1]Sheet1!$C:$I,7,0)</f>
        <v>岳阳楼区惠吉家百货超市（个体工商户）</v>
      </c>
      <c r="I135" s="8" t="str">
        <f>VLOOKUP(B135,[1]Sheet1!$C:$J,8,0)</f>
        <v>湖南省岳阳市岳阳楼区五里牌街道佘家垅社区二网格五里牌路485号</v>
      </c>
      <c r="J135" s="8" t="str">
        <f>VLOOKUP(B135,[1]Sheet1!$C:$K,9,0)</f>
        <v>/</v>
      </c>
      <c r="K135" s="8" t="str">
        <f>VLOOKUP(B135,[1]Sheet1!$C:$L,10,0)</f>
        <v>/</v>
      </c>
      <c r="L135" s="8" t="str">
        <f>VLOOKUP(B135,[1]Sheet1!$C:$M,11,0)</f>
        <v>2026-01-21</v>
      </c>
      <c r="M135" s="8" t="s">
        <v>16</v>
      </c>
    </row>
    <row r="136" s="1" customFormat="1" ht="58" customHeight="1" spans="1:13">
      <c r="A136" s="8">
        <v>133</v>
      </c>
      <c r="B136" s="8" t="s">
        <v>148</v>
      </c>
      <c r="C136" s="8" t="str">
        <f>VLOOKUP(B136,[1]Sheet1!$C:$D,2,0)</f>
        <v>鲫鱼（淡水鱼）</v>
      </c>
      <c r="D136" s="8" t="str">
        <f>VLOOKUP(B136,[1]Sheet1!$C:$E,3,0)</f>
        <v>食用农产品</v>
      </c>
      <c r="E136" s="8" t="str">
        <f>VLOOKUP(B136,[1]Sheet1!$C:$G,5,0)</f>
        <v>/</v>
      </c>
      <c r="F136" s="8" t="str">
        <f>VLOOKUP(B136,[1]Sheet1!$C:$F,4,0)</f>
        <v>/</v>
      </c>
      <c r="G136" s="8" t="str">
        <f>VLOOKUP(B136,[1]Sheet1!$C:$H,6,0)</f>
        <v>2026-01-21</v>
      </c>
      <c r="H136" s="8" t="str">
        <f>VLOOKUP(B136,[1]Sheet1!$C:$I,7,0)</f>
        <v>岳阳楼区惠吉家百货超市（个体工商户）</v>
      </c>
      <c r="I136" s="8" t="str">
        <f>VLOOKUP(B136,[1]Sheet1!$C:$J,8,0)</f>
        <v>湖南省岳阳市岳阳楼区五里牌街道佘家垅社区二网格五里牌路485号</v>
      </c>
      <c r="J136" s="8" t="str">
        <f>VLOOKUP(B136,[1]Sheet1!$C:$K,9,0)</f>
        <v>/</v>
      </c>
      <c r="K136" s="8" t="str">
        <f>VLOOKUP(B136,[1]Sheet1!$C:$L,10,0)</f>
        <v>/</v>
      </c>
      <c r="L136" s="8" t="str">
        <f>VLOOKUP(B136,[1]Sheet1!$C:$M,11,0)</f>
        <v>2026-01-21</v>
      </c>
      <c r="M136" s="8" t="s">
        <v>16</v>
      </c>
    </row>
    <row r="137" s="1" customFormat="1" ht="56" customHeight="1" spans="1:13">
      <c r="A137" s="8">
        <v>134</v>
      </c>
      <c r="B137" s="8" t="s">
        <v>149</v>
      </c>
      <c r="C137" s="8" t="str">
        <f>VLOOKUP(B137,[1]Sheet1!$C:$D,2,0)</f>
        <v>前腿肉（猪肉）</v>
      </c>
      <c r="D137" s="8" t="str">
        <f>VLOOKUP(B137,[1]Sheet1!$C:$E,3,0)</f>
        <v>食用农产品</v>
      </c>
      <c r="E137" s="8" t="str">
        <f>VLOOKUP(B137,[1]Sheet1!$C:$G,5,0)</f>
        <v>/</v>
      </c>
      <c r="F137" s="8" t="str">
        <f>VLOOKUP(B137,[1]Sheet1!$C:$F,4,0)</f>
        <v>/</v>
      </c>
      <c r="G137" s="8" t="str">
        <f>VLOOKUP(B137,[1]Sheet1!$C:$H,6,0)</f>
        <v>2026-01-21</v>
      </c>
      <c r="H137" s="8" t="str">
        <f>VLOOKUP(B137,[1]Sheet1!$C:$I,7,0)</f>
        <v>岳阳楼区惠吉家百货超市（个体工商户）</v>
      </c>
      <c r="I137" s="8" t="str">
        <f>VLOOKUP(B137,[1]Sheet1!$C:$J,8,0)</f>
        <v>湖南省岳阳市岳阳楼区五里牌街道佘家垅社区二网格五里牌路485号</v>
      </c>
      <c r="J137" s="8" t="str">
        <f>VLOOKUP(B137,[1]Sheet1!$C:$K,9,0)</f>
        <v>岳阳汇康食品有限公司</v>
      </c>
      <c r="K137" s="8" t="str">
        <f>VLOOKUP(B137,[1]Sheet1!$C:$L,10,0)</f>
        <v>湖南省岳阳市岳阳楼区岳阳汇康食品有限公司</v>
      </c>
      <c r="L137" s="8" t="str">
        <f>VLOOKUP(B137,[1]Sheet1!$C:$M,11,0)</f>
        <v>2026-01-21</v>
      </c>
      <c r="M137" s="8" t="s">
        <v>16</v>
      </c>
    </row>
    <row r="138" s="1" customFormat="1" ht="57" customHeight="1" spans="1:13">
      <c r="A138" s="8">
        <v>135</v>
      </c>
      <c r="B138" s="8" t="s">
        <v>150</v>
      </c>
      <c r="C138" s="8" t="str">
        <f>VLOOKUP(B138,[1]Sheet1!$C:$D,2,0)</f>
        <v>本地茄子</v>
      </c>
      <c r="D138" s="8" t="str">
        <f>VLOOKUP(B138,[1]Sheet1!$C:$E,3,0)</f>
        <v>食用农产品</v>
      </c>
      <c r="E138" s="8" t="str">
        <f>VLOOKUP(B138,[1]Sheet1!$C:$G,5,0)</f>
        <v>/</v>
      </c>
      <c r="F138" s="8" t="str">
        <f>VLOOKUP(B138,[1]Sheet1!$C:$F,4,0)</f>
        <v>/</v>
      </c>
      <c r="G138" s="8" t="str">
        <f>VLOOKUP(B138,[1]Sheet1!$C:$H,6,0)</f>
        <v>2026-01-18</v>
      </c>
      <c r="H138" s="8" t="str">
        <f>VLOOKUP(B138,[1]Sheet1!$C:$I,7,0)</f>
        <v>岳阳楼区惠吉家百货超市（个体工商户）</v>
      </c>
      <c r="I138" s="8" t="str">
        <f>VLOOKUP(B138,[1]Sheet1!$C:$J,8,0)</f>
        <v>湖南省岳阳市岳阳楼区五里牌街道佘家垅社区二网格五里牌路485号</v>
      </c>
      <c r="J138" s="8" t="str">
        <f>VLOOKUP(B138,[1]Sheet1!$C:$K,9,0)</f>
        <v>/</v>
      </c>
      <c r="K138" s="8" t="str">
        <f>VLOOKUP(B138,[1]Sheet1!$C:$L,10,0)</f>
        <v>/</v>
      </c>
      <c r="L138" s="8" t="str">
        <f>VLOOKUP(B138,[1]Sheet1!$C:$M,11,0)</f>
        <v>2026-01-21</v>
      </c>
      <c r="M138" s="8" t="s">
        <v>16</v>
      </c>
    </row>
    <row r="139" s="1" customFormat="1" ht="57" customHeight="1" spans="1:13">
      <c r="A139" s="8">
        <v>136</v>
      </c>
      <c r="B139" s="8" t="s">
        <v>151</v>
      </c>
      <c r="C139" s="8" t="str">
        <f>VLOOKUP(B139,[1]Sheet1!$C:$D,2,0)</f>
        <v>低芥酸浓香菜籽油</v>
      </c>
      <c r="D139" s="8" t="str">
        <f>VLOOKUP(B139,[1]Sheet1!$C:$E,3,0)</f>
        <v>食用油、油脂及其制品</v>
      </c>
      <c r="E139" s="8" t="str">
        <f>VLOOKUP(B139,[1]Sheet1!$C:$G,5,0)</f>
        <v>1.6升/瓶</v>
      </c>
      <c r="F139" s="8" t="str">
        <f>VLOOKUP(B139,[1]Sheet1!$C:$F,4,0)</f>
        <v>鲁花和图形</v>
      </c>
      <c r="G139" s="8" t="str">
        <f>VLOOKUP(B139,[1]Sheet1!$C:$H,6,0)</f>
        <v>2024-11-13</v>
      </c>
      <c r="H139" s="8" t="str">
        <f>VLOOKUP(B139,[1]Sheet1!$C:$I,7,0)</f>
        <v>岳阳楼区惠吉家百货超市（个体工商户）</v>
      </c>
      <c r="I139" s="8" t="str">
        <f>VLOOKUP(B139,[1]Sheet1!$C:$J,8,0)</f>
        <v>湖南省岳阳市岳阳楼区五里牌街道佘家垅社区二网格五里牌路485号</v>
      </c>
      <c r="J139" s="8" t="str">
        <f>VLOOKUP(B139,[1]Sheet1!$C:$K,9,0)</f>
        <v>襄阳鲁花浓香花生油有限公司</v>
      </c>
      <c r="K139" s="8" t="str">
        <f>VLOOKUP(B139,[1]Sheet1!$C:$L,10,0)</f>
        <v>湖北省襄阳市襄州区伙牌镇</v>
      </c>
      <c r="L139" s="8" t="str">
        <f>VLOOKUP(B139,[1]Sheet1!$C:$M,11,0)</f>
        <v>2026-01-21</v>
      </c>
      <c r="M139" s="8" t="s">
        <v>16</v>
      </c>
    </row>
    <row r="140" s="1" customFormat="1" ht="52" customHeight="1" spans="1:13">
      <c r="A140" s="8">
        <v>137</v>
      </c>
      <c r="B140" s="8" t="s">
        <v>152</v>
      </c>
      <c r="C140" s="8" t="str">
        <f>VLOOKUP(B140,[1]Sheet1!$C:$D,2,0)</f>
        <v>泰优香（大米）</v>
      </c>
      <c r="D140" s="8" t="str">
        <f>VLOOKUP(B140,[1]Sheet1!$C:$E,3,0)</f>
        <v>粮食加工品</v>
      </c>
      <c r="E140" s="8" t="str">
        <f>VLOOKUP(B140,[1]Sheet1!$C:$G,5,0)</f>
        <v>5kg/袋</v>
      </c>
      <c r="F140" s="8" t="str">
        <f>VLOOKUP(B140,[1]Sheet1!$C:$F,4,0)</f>
        <v>华崽和图形</v>
      </c>
      <c r="G140" s="8" t="str">
        <f>VLOOKUP(B140,[1]Sheet1!$C:$H,6,0)</f>
        <v>2025-05-17</v>
      </c>
      <c r="H140" s="8" t="str">
        <f>VLOOKUP(B140,[1]Sheet1!$C:$I,7,0)</f>
        <v>岳阳楼区康岳花园惠萬家超市</v>
      </c>
      <c r="I140" s="8" t="str">
        <f>VLOOKUP(B140,[1]Sheet1!$C:$J,8,0)</f>
        <v>湖南省岳阳市岳阳楼区康岳花园俊龙大厦102-106号</v>
      </c>
      <c r="J140" s="8" t="str">
        <f>VLOOKUP(B140,[1]Sheet1!$C:$K,9,0)</f>
        <v>益阳金成米业有限公司</v>
      </c>
      <c r="K140" s="8" t="str">
        <f>VLOOKUP(B140,[1]Sheet1!$C:$L,10,0)</f>
        <v>益阳市资阳区新桥河镇爱屋湾</v>
      </c>
      <c r="L140" s="8" t="str">
        <f>VLOOKUP(B140,[1]Sheet1!$C:$M,11,0)</f>
        <v>2026-01-21</v>
      </c>
      <c r="M140" s="8" t="s">
        <v>16</v>
      </c>
    </row>
    <row r="141" s="1" customFormat="1" ht="52" customHeight="1" spans="1:13">
      <c r="A141" s="8">
        <v>138</v>
      </c>
      <c r="B141" s="8" t="s">
        <v>153</v>
      </c>
      <c r="C141" s="8" t="str">
        <f>VLOOKUP(B141,[1]Sheet1!$C:$D,2,0)</f>
        <v>泉水香米（大米）</v>
      </c>
      <c r="D141" s="8" t="str">
        <f>VLOOKUP(B141,[1]Sheet1!$C:$E,3,0)</f>
        <v>粮食加工品</v>
      </c>
      <c r="E141" s="8" t="str">
        <f>VLOOKUP(B141,[1]Sheet1!$C:$G,5,0)</f>
        <v>5kg/袋</v>
      </c>
      <c r="F141" s="8" t="str">
        <f>VLOOKUP(B141,[1]Sheet1!$C:$F,4,0)</f>
        <v>泉水村和图形</v>
      </c>
      <c r="G141" s="8" t="str">
        <f>VLOOKUP(B141,[1]Sheet1!$C:$H,6,0)</f>
        <v>2025-06-02</v>
      </c>
      <c r="H141" s="8" t="str">
        <f>VLOOKUP(B141,[1]Sheet1!$C:$I,7,0)</f>
        <v>岳阳楼区康岳花园惠萬家超市</v>
      </c>
      <c r="I141" s="8" t="str">
        <f>VLOOKUP(B141,[1]Sheet1!$C:$J,8,0)</f>
        <v>湖南省岳阳市岳阳楼区康岳花园俊龙大厦102-106号</v>
      </c>
      <c r="J141" s="8" t="str">
        <f>VLOOKUP(B141,[1]Sheet1!$C:$K,9,0)</f>
        <v>随州市金义米业有限公司</v>
      </c>
      <c r="K141" s="8" t="str">
        <f>VLOOKUP(B141,[1]Sheet1!$C:$L,10,0)</f>
        <v>湖北省随州市曾都区万店镇新街</v>
      </c>
      <c r="L141" s="8" t="str">
        <f>VLOOKUP(B141,[1]Sheet1!$C:$M,11,0)</f>
        <v>2026-01-21</v>
      </c>
      <c r="M141" s="8" t="s">
        <v>16</v>
      </c>
    </row>
    <row r="142" s="1" customFormat="1" ht="55" customHeight="1" spans="1:13">
      <c r="A142" s="8">
        <v>139</v>
      </c>
      <c r="B142" s="8" t="s">
        <v>154</v>
      </c>
      <c r="C142" s="8" t="str">
        <f>VLOOKUP(B142,[1]Sheet1!$C:$D,2,0)</f>
        <v>龙口粉丝（淀粉制品）</v>
      </c>
      <c r="D142" s="8" t="str">
        <f>VLOOKUP(B142,[1]Sheet1!$C:$E,3,0)</f>
        <v>淀粉及淀粉制品</v>
      </c>
      <c r="E142" s="8" t="str">
        <f>VLOOKUP(B142,[1]Sheet1!$C:$G,5,0)</f>
        <v>500g/袋</v>
      </c>
      <c r="F142" s="8" t="str">
        <f>VLOOKUP(B142,[1]Sheet1!$C:$F,4,0)</f>
        <v>青塔和图形</v>
      </c>
      <c r="G142" s="8" t="str">
        <f>VLOOKUP(B142,[1]Sheet1!$C:$H,6,0)</f>
        <v>2025-10-02</v>
      </c>
      <c r="H142" s="8" t="str">
        <f>VLOOKUP(B142,[1]Sheet1!$C:$I,7,0)</f>
        <v>岳阳楼区康岳花园惠萬家超市</v>
      </c>
      <c r="I142" s="8" t="str">
        <f>VLOOKUP(B142,[1]Sheet1!$C:$J,8,0)</f>
        <v>湖南省岳阳市岳阳楼区康岳花园俊龙大厦102-106号</v>
      </c>
      <c r="J142" s="8" t="str">
        <f>VLOOKUP(B142,[1]Sheet1!$C:$K,9,0)</f>
        <v>烟台双塔食品股份有限公司</v>
      </c>
      <c r="K142" s="8" t="str">
        <f>VLOOKUP(B142,[1]Sheet1!$C:$L,10,0)</f>
        <v>山东省招远金岭镇寨里</v>
      </c>
      <c r="L142" s="8" t="str">
        <f>VLOOKUP(B142,[1]Sheet1!$C:$M,11,0)</f>
        <v>2026-01-21</v>
      </c>
      <c r="M142" s="8" t="s">
        <v>16</v>
      </c>
    </row>
    <row r="143" s="1" customFormat="1" ht="48" customHeight="1" spans="1:13">
      <c r="A143" s="8">
        <v>140</v>
      </c>
      <c r="B143" s="8" t="s">
        <v>155</v>
      </c>
      <c r="C143" s="8" t="str">
        <f>VLOOKUP(B143,[1]Sheet1!$C:$D,2,0)</f>
        <v>龙口粉丝（淀粉制品）</v>
      </c>
      <c r="D143" s="8" t="str">
        <f>VLOOKUP(B143,[1]Sheet1!$C:$E,3,0)</f>
        <v>淀粉及淀粉制品</v>
      </c>
      <c r="E143" s="8" t="str">
        <f>VLOOKUP(B143,[1]Sheet1!$C:$G,5,0)</f>
        <v>500g/袋</v>
      </c>
      <c r="F143" s="8" t="str">
        <f>VLOOKUP(B143,[1]Sheet1!$C:$F,4,0)</f>
        <v>双塔和图形</v>
      </c>
      <c r="G143" s="8" t="str">
        <f>VLOOKUP(B143,[1]Sheet1!$C:$H,6,0)</f>
        <v>2025-11-02</v>
      </c>
      <c r="H143" s="8" t="str">
        <f>VLOOKUP(B143,[1]Sheet1!$C:$I,7,0)</f>
        <v>岳阳楼区康岳花园惠萬家超市</v>
      </c>
      <c r="I143" s="8" t="str">
        <f>VLOOKUP(B143,[1]Sheet1!$C:$J,8,0)</f>
        <v>湖南省岳阳市岳阳楼区康岳花园俊龙大厦102-106号</v>
      </c>
      <c r="J143" s="8" t="str">
        <f>VLOOKUP(B143,[1]Sheet1!$C:$K,9,0)</f>
        <v>烟台双塔食品股份有限公司</v>
      </c>
      <c r="K143" s="8" t="str">
        <f>VLOOKUP(B143,[1]Sheet1!$C:$L,10,0)</f>
        <v>山东省招远金岭镇寨里</v>
      </c>
      <c r="L143" s="8" t="str">
        <f>VLOOKUP(B143,[1]Sheet1!$C:$M,11,0)</f>
        <v>2026-01-21</v>
      </c>
      <c r="M143" s="8" t="s">
        <v>16</v>
      </c>
    </row>
    <row r="144" s="1" customFormat="1" ht="43" customHeight="1" spans="1:13">
      <c r="A144" s="8">
        <v>141</v>
      </c>
      <c r="B144" s="8" t="s">
        <v>156</v>
      </c>
      <c r="C144" s="8" t="str">
        <f>VLOOKUP(B144,[1]Sheet1!$C:$D,2,0)</f>
        <v>长寿花低芥酸浓香菜籽油</v>
      </c>
      <c r="D144" s="8" t="str">
        <f>VLOOKUP(B144,[1]Sheet1!$C:$E,3,0)</f>
        <v>食用油、油脂及其制品</v>
      </c>
      <c r="E144" s="8" t="str">
        <f>VLOOKUP(B144,[1]Sheet1!$C:$G,5,0)</f>
        <v>1.8升/瓶</v>
      </c>
      <c r="F144" s="8" t="str">
        <f>VLOOKUP(B144,[1]Sheet1!$C:$F,4,0)</f>
        <v>长寿花和图形</v>
      </c>
      <c r="G144" s="8" t="str">
        <f>VLOOKUP(B144,[1]Sheet1!$C:$H,6,0)</f>
        <v>2025-08-13</v>
      </c>
      <c r="H144" s="8" t="str">
        <f>VLOOKUP(B144,[1]Sheet1!$C:$I,7,0)</f>
        <v>岳阳楼区康岳花园惠萬家超市</v>
      </c>
      <c r="I144" s="8" t="str">
        <f>VLOOKUP(B144,[1]Sheet1!$C:$J,8,0)</f>
        <v>湖南省岳阳市岳阳楼区康岳花园俊龙大厦102-106号</v>
      </c>
      <c r="J144" s="8" t="str">
        <f>VLOOKUP(B144,[1]Sheet1!$C:$K,9,0)</f>
        <v>长寿花食品股份有限公司</v>
      </c>
      <c r="K144" s="8" t="str">
        <f>VLOOKUP(B144,[1]Sheet1!$C:$L,10,0)</f>
        <v>邹平县韩店镇民营科技园</v>
      </c>
      <c r="L144" s="8" t="str">
        <f>VLOOKUP(B144,[1]Sheet1!$C:$M,11,0)</f>
        <v>2026-01-21</v>
      </c>
      <c r="M144" s="8" t="s">
        <v>16</v>
      </c>
    </row>
    <row r="145" s="1" customFormat="1" ht="43" customHeight="1" spans="1:13">
      <c r="A145" s="8">
        <v>142</v>
      </c>
      <c r="B145" s="8" t="s">
        <v>157</v>
      </c>
      <c r="C145" s="8" t="str">
        <f>VLOOKUP(B145,[1]Sheet1!$C:$D,2,0)</f>
        <v>小上海青（普通白菜）</v>
      </c>
      <c r="D145" s="8" t="str">
        <f>VLOOKUP(B145,[1]Sheet1!$C:$E,3,0)</f>
        <v>食用农产品</v>
      </c>
      <c r="E145" s="8" t="str">
        <f>VLOOKUP(B145,[1]Sheet1!$C:$G,5,0)</f>
        <v>/</v>
      </c>
      <c r="F145" s="8" t="str">
        <f>VLOOKUP(B145,[1]Sheet1!$C:$F,4,0)</f>
        <v>/</v>
      </c>
      <c r="G145" s="8" t="str">
        <f>VLOOKUP(B145,[1]Sheet1!$C:$H,6,0)</f>
        <v>2026-01-21</v>
      </c>
      <c r="H145" s="8" t="str">
        <f>VLOOKUP(B145,[1]Sheet1!$C:$I,7,0)</f>
        <v>岳阳楼区康岳花园惠萬家超市</v>
      </c>
      <c r="I145" s="8" t="str">
        <f>VLOOKUP(B145,[1]Sheet1!$C:$J,8,0)</f>
        <v>湖南省岳阳市岳阳楼区康岳花园俊龙大厦102-106号</v>
      </c>
      <c r="J145" s="8" t="str">
        <f>VLOOKUP(B145,[1]Sheet1!$C:$K,9,0)</f>
        <v>/</v>
      </c>
      <c r="K145" s="8" t="str">
        <f>VLOOKUP(B145,[1]Sheet1!$C:$L,10,0)</f>
        <v>/</v>
      </c>
      <c r="L145" s="8" t="str">
        <f>VLOOKUP(B145,[1]Sheet1!$C:$M,11,0)</f>
        <v>2026-01-21</v>
      </c>
      <c r="M145" s="8" t="s">
        <v>16</v>
      </c>
    </row>
    <row r="146" s="1" customFormat="1" ht="43" customHeight="1" spans="1:13">
      <c r="A146" s="8">
        <v>143</v>
      </c>
      <c r="B146" s="8" t="s">
        <v>158</v>
      </c>
      <c r="C146" s="8" t="str">
        <f>VLOOKUP(B146,[1]Sheet1!$C:$D,2,0)</f>
        <v>大白菜</v>
      </c>
      <c r="D146" s="8" t="str">
        <f>VLOOKUP(B146,[1]Sheet1!$C:$E,3,0)</f>
        <v>食用农产品</v>
      </c>
      <c r="E146" s="8" t="str">
        <f>VLOOKUP(B146,[1]Sheet1!$C:$G,5,0)</f>
        <v>/</v>
      </c>
      <c r="F146" s="8" t="str">
        <f>VLOOKUP(B146,[1]Sheet1!$C:$F,4,0)</f>
        <v>/</v>
      </c>
      <c r="G146" s="8" t="str">
        <f>VLOOKUP(B146,[1]Sheet1!$C:$H,6,0)</f>
        <v>2026-01-21</v>
      </c>
      <c r="H146" s="8" t="str">
        <f>VLOOKUP(B146,[1]Sheet1!$C:$I,7,0)</f>
        <v>岳阳楼区康岳花园惠萬家超市</v>
      </c>
      <c r="I146" s="8" t="str">
        <f>VLOOKUP(B146,[1]Sheet1!$C:$J,8,0)</f>
        <v>湖南省岳阳市岳阳楼区康岳花园俊龙大厦102-106号</v>
      </c>
      <c r="J146" s="8" t="str">
        <f>VLOOKUP(B146,[1]Sheet1!$C:$K,9,0)</f>
        <v>/</v>
      </c>
      <c r="K146" s="8" t="str">
        <f>VLOOKUP(B146,[1]Sheet1!$C:$L,10,0)</f>
        <v>/</v>
      </c>
      <c r="L146" s="8" t="str">
        <f>VLOOKUP(B146,[1]Sheet1!$C:$M,11,0)</f>
        <v>2026-01-21</v>
      </c>
      <c r="M146" s="8" t="s">
        <v>16</v>
      </c>
    </row>
    <row r="147" s="1" customFormat="1" ht="43" customHeight="1" spans="1:13">
      <c r="A147" s="8">
        <v>144</v>
      </c>
      <c r="B147" s="8" t="s">
        <v>159</v>
      </c>
      <c r="C147" s="8" t="str">
        <f>VLOOKUP(B147,[1]Sheet1!$C:$D,2,0)</f>
        <v>油麦菜</v>
      </c>
      <c r="D147" s="8" t="str">
        <f>VLOOKUP(B147,[1]Sheet1!$C:$E,3,0)</f>
        <v>食用农产品</v>
      </c>
      <c r="E147" s="8" t="str">
        <f>VLOOKUP(B147,[1]Sheet1!$C:$G,5,0)</f>
        <v>/</v>
      </c>
      <c r="F147" s="8" t="str">
        <f>VLOOKUP(B147,[1]Sheet1!$C:$F,4,0)</f>
        <v>/</v>
      </c>
      <c r="G147" s="8" t="str">
        <f>VLOOKUP(B147,[1]Sheet1!$C:$H,6,0)</f>
        <v>2026-01-21</v>
      </c>
      <c r="H147" s="8" t="str">
        <f>VLOOKUP(B147,[1]Sheet1!$C:$I,7,0)</f>
        <v>岳阳楼区康岳花园惠萬家超市</v>
      </c>
      <c r="I147" s="8" t="str">
        <f>VLOOKUP(B147,[1]Sheet1!$C:$J,8,0)</f>
        <v>湖南省岳阳市岳阳楼区康岳花园俊龙大厦102-106号</v>
      </c>
      <c r="J147" s="8" t="str">
        <f>VLOOKUP(B147,[1]Sheet1!$C:$K,9,0)</f>
        <v>/</v>
      </c>
      <c r="K147" s="8" t="str">
        <f>VLOOKUP(B147,[1]Sheet1!$C:$L,10,0)</f>
        <v>/</v>
      </c>
      <c r="L147" s="8" t="str">
        <f>VLOOKUP(B147,[1]Sheet1!$C:$M,11,0)</f>
        <v>2026-01-21</v>
      </c>
      <c r="M147" s="8" t="s">
        <v>16</v>
      </c>
    </row>
    <row r="148" s="1" customFormat="1" ht="43" customHeight="1" spans="1:13">
      <c r="A148" s="8">
        <v>145</v>
      </c>
      <c r="B148" s="8" t="s">
        <v>160</v>
      </c>
      <c r="C148" s="8" t="str">
        <f>VLOOKUP(B148,[1]Sheet1!$C:$D,2,0)</f>
        <v>红富士（苹果）</v>
      </c>
      <c r="D148" s="8" t="str">
        <f>VLOOKUP(B148,[1]Sheet1!$C:$E,3,0)</f>
        <v>食用农产品</v>
      </c>
      <c r="E148" s="8" t="str">
        <f>VLOOKUP(B148,[1]Sheet1!$C:$G,5,0)</f>
        <v>/</v>
      </c>
      <c r="F148" s="8" t="str">
        <f>VLOOKUP(B148,[1]Sheet1!$C:$F,4,0)</f>
        <v>/</v>
      </c>
      <c r="G148" s="8" t="str">
        <f>VLOOKUP(B148,[1]Sheet1!$C:$H,6,0)</f>
        <v>2026-01-21</v>
      </c>
      <c r="H148" s="8" t="str">
        <f>VLOOKUP(B148,[1]Sheet1!$C:$I,7,0)</f>
        <v>岳阳楼区康岳花园惠萬家超市</v>
      </c>
      <c r="I148" s="8" t="str">
        <f>VLOOKUP(B148,[1]Sheet1!$C:$J,8,0)</f>
        <v>湖南省岳阳市岳阳楼区康岳花园俊龙大厦102-106号</v>
      </c>
      <c r="J148" s="8" t="str">
        <f>VLOOKUP(B148,[1]Sheet1!$C:$K,9,0)</f>
        <v>/</v>
      </c>
      <c r="K148" s="8" t="str">
        <f>VLOOKUP(B148,[1]Sheet1!$C:$L,10,0)</f>
        <v>/</v>
      </c>
      <c r="L148" s="8" t="str">
        <f>VLOOKUP(B148,[1]Sheet1!$C:$M,11,0)</f>
        <v>2026-01-21</v>
      </c>
      <c r="M148" s="8" t="s">
        <v>16</v>
      </c>
    </row>
    <row r="149" s="1" customFormat="1" ht="42" customHeight="1" spans="1:13">
      <c r="A149" s="8">
        <v>146</v>
      </c>
      <c r="B149" s="8" t="s">
        <v>161</v>
      </c>
      <c r="C149" s="8" t="str">
        <f>VLOOKUP(B149,[1]Sheet1!$C:$D,2,0)</f>
        <v>鲜鸡蛋</v>
      </c>
      <c r="D149" s="8" t="str">
        <f>VLOOKUP(B149,[1]Sheet1!$C:$E,3,0)</f>
        <v>食用农产品</v>
      </c>
      <c r="E149" s="8" t="str">
        <f>VLOOKUP(B149,[1]Sheet1!$C:$G,5,0)</f>
        <v>/</v>
      </c>
      <c r="F149" s="8" t="str">
        <f>VLOOKUP(B149,[1]Sheet1!$C:$F,4,0)</f>
        <v>/</v>
      </c>
      <c r="G149" s="8" t="str">
        <f>VLOOKUP(B149,[1]Sheet1!$C:$H,6,0)</f>
        <v>2026-01-21</v>
      </c>
      <c r="H149" s="8" t="str">
        <f>VLOOKUP(B149,[1]Sheet1!$C:$I,7,0)</f>
        <v>岳阳楼区康岳花园惠萬家超市</v>
      </c>
      <c r="I149" s="8" t="str">
        <f>VLOOKUP(B149,[1]Sheet1!$C:$J,8,0)</f>
        <v>湖南省岳阳市岳阳楼区康岳花园俊龙大厦102-106号</v>
      </c>
      <c r="J149" s="8" t="str">
        <f>VLOOKUP(B149,[1]Sheet1!$C:$K,9,0)</f>
        <v>/</v>
      </c>
      <c r="K149" s="8" t="str">
        <f>VLOOKUP(B149,[1]Sheet1!$C:$L,10,0)</f>
        <v>/</v>
      </c>
      <c r="L149" s="8" t="str">
        <f>VLOOKUP(B149,[1]Sheet1!$C:$M,11,0)</f>
        <v>2026-01-21</v>
      </c>
      <c r="M149" s="8" t="s">
        <v>16</v>
      </c>
    </row>
    <row r="150" s="1" customFormat="1" ht="66" customHeight="1" spans="1:13">
      <c r="A150" s="8">
        <v>147</v>
      </c>
      <c r="B150" s="8" t="s">
        <v>162</v>
      </c>
      <c r="C150" s="8" t="str">
        <f>VLOOKUP(B150,[1]Sheet1!$C:$D,2,0)</f>
        <v>盐水千张（豆制品）</v>
      </c>
      <c r="D150" s="8" t="str">
        <f>VLOOKUP(B150,[1]Sheet1!$C:$E,3,0)</f>
        <v>豆制品</v>
      </c>
      <c r="E150" s="8" t="str">
        <f>VLOOKUP(B150,[1]Sheet1!$C:$G,5,0)</f>
        <v>散装称重</v>
      </c>
      <c r="F150" s="8" t="str">
        <f>VLOOKUP(B150,[1]Sheet1!$C:$F,4,0)</f>
        <v>玖玖渔湘和图形</v>
      </c>
      <c r="G150" s="8" t="str">
        <f>VLOOKUP(B150,[1]Sheet1!$C:$H,6,0)</f>
        <v>2025-12-07</v>
      </c>
      <c r="H150" s="8" t="str">
        <f>VLOOKUP(B150,[1]Sheet1!$C:$I,7,0)</f>
        <v>岳阳楼区凤鹏超市</v>
      </c>
      <c r="I150" s="8" t="str">
        <f>VLOOKUP(B150,[1]Sheet1!$C:$J,8,0)</f>
        <v>湖南省岳阳市岳阳楼区金鹗山街道德胜南路荣馨苑30幢103号（螺丝港社区）</v>
      </c>
      <c r="J150" s="8" t="str">
        <f>VLOOKUP(B150,[1]Sheet1!$C:$K,9,0)</f>
        <v>平江县凌师傅豆制品厂</v>
      </c>
      <c r="K150" s="8" t="str">
        <f>VLOOKUP(B150,[1]Sheet1!$C:$L,10,0)</f>
        <v>湖南省岳阳市平江县三阳乡下湾村坡内组12号</v>
      </c>
      <c r="L150" s="8" t="str">
        <f>VLOOKUP(B150,[1]Sheet1!$C:$M,11,0)</f>
        <v>2026-01-21</v>
      </c>
      <c r="M150" s="8" t="s">
        <v>16</v>
      </c>
    </row>
    <row r="151" s="1" customFormat="1" ht="66" customHeight="1" spans="1:13">
      <c r="A151" s="8">
        <v>148</v>
      </c>
      <c r="B151" s="8" t="s">
        <v>163</v>
      </c>
      <c r="C151" s="8" t="str">
        <f>VLOOKUP(B151,[1]Sheet1!$C:$D,2,0)</f>
        <v>金装小酒坊(配制酒)</v>
      </c>
      <c r="D151" s="8" t="str">
        <f>VLOOKUP(B151,[1]Sheet1!$C:$E,3,0)</f>
        <v>酒类</v>
      </c>
      <c r="E151" s="8" t="str">
        <f>VLOOKUP(B151,[1]Sheet1!$C:$G,5,0)</f>
        <v>500mL/瓶，45%vol</v>
      </c>
      <c r="F151" s="8" t="str">
        <f>VLOOKUP(B151,[1]Sheet1!$C:$F,4,0)</f>
        <v>稻花香和图形</v>
      </c>
      <c r="G151" s="8" t="str">
        <f>VLOOKUP(B151,[1]Sheet1!$C:$H,6,0)</f>
        <v>2024-10-24</v>
      </c>
      <c r="H151" s="8" t="str">
        <f>VLOOKUP(B151,[1]Sheet1!$C:$I,7,0)</f>
        <v>岳阳楼区凤鹏超市</v>
      </c>
      <c r="I151" s="8" t="str">
        <f>VLOOKUP(B151,[1]Sheet1!$C:$J,8,0)</f>
        <v>湖南省岳阳市岳阳楼区金鹗山街道德胜南路荣馨苑30幢103号（螺丝港社区）</v>
      </c>
      <c r="J151" s="8" t="str">
        <f>VLOOKUP(B151,[1]Sheet1!$C:$K,9,0)</f>
        <v>湖北稻花香酒业股份有限公司</v>
      </c>
      <c r="K151" s="8" t="str">
        <f>VLOOKUP(B151,[1]Sheet1!$C:$L,10,0)</f>
        <v>湖北省宜昌市夷陵区龙泉镇</v>
      </c>
      <c r="L151" s="8" t="str">
        <f>VLOOKUP(B151,[1]Sheet1!$C:$M,11,0)</f>
        <v>2026-01-21</v>
      </c>
      <c r="M151" s="8" t="s">
        <v>16</v>
      </c>
    </row>
    <row r="152" s="1" customFormat="1" ht="66" customHeight="1" spans="1:13">
      <c r="A152" s="8">
        <v>149</v>
      </c>
      <c r="B152" s="8" t="s">
        <v>164</v>
      </c>
      <c r="C152" s="8" t="str">
        <f>VLOOKUP(B152,[1]Sheet1!$C:$D,2,0)</f>
        <v>道道全双低压榨菜籽油</v>
      </c>
      <c r="D152" s="8" t="str">
        <f>VLOOKUP(B152,[1]Sheet1!$C:$E,3,0)</f>
        <v>食用油、油脂及其制品</v>
      </c>
      <c r="E152" s="8" t="str">
        <f>VLOOKUP(B152,[1]Sheet1!$C:$G,5,0)</f>
        <v>900毫升/瓶</v>
      </c>
      <c r="F152" s="8" t="str">
        <f>VLOOKUP(B152,[1]Sheet1!$C:$F,4,0)</f>
        <v>道道全和图形</v>
      </c>
      <c r="G152" s="8" t="str">
        <f>VLOOKUP(B152,[1]Sheet1!$C:$H,6,0)</f>
        <v>2025-05-10</v>
      </c>
      <c r="H152" s="8" t="str">
        <f>VLOOKUP(B152,[1]Sheet1!$C:$I,7,0)</f>
        <v>岳阳楼区凤鹏超市</v>
      </c>
      <c r="I152" s="8" t="str">
        <f>VLOOKUP(B152,[1]Sheet1!$C:$J,8,0)</f>
        <v>湖南省岳阳市岳阳楼区金鹗山街道德胜南路荣馨苑30幢103号（螺丝港社区）</v>
      </c>
      <c r="J152" s="8" t="str">
        <f>VLOOKUP(B152,[1]Sheet1!$C:$K,9,0)</f>
        <v>道道全粮油岳阳有限公司</v>
      </c>
      <c r="K152" s="8" t="str">
        <f>VLOOKUP(B152,[1]Sheet1!$C:$L,10,0)</f>
        <v>湖南省岳阳城陵矶新港区长江大道松阳湖南路</v>
      </c>
      <c r="L152" s="8" t="str">
        <f>VLOOKUP(B152,[1]Sheet1!$C:$M,11,0)</f>
        <v>2026-01-21</v>
      </c>
      <c r="M152" s="8" t="s">
        <v>16</v>
      </c>
    </row>
    <row r="153" s="1" customFormat="1" ht="68" customHeight="1" spans="1:13">
      <c r="A153" s="8">
        <v>150</v>
      </c>
      <c r="B153" s="8" t="s">
        <v>165</v>
      </c>
      <c r="C153" s="8" t="str">
        <f>VLOOKUP(B153,[1]Sheet1!$C:$D,2,0)</f>
        <v>菜籽油</v>
      </c>
      <c r="D153" s="8" t="str">
        <f>VLOOKUP(B153,[1]Sheet1!$C:$E,3,0)</f>
        <v>食用油、油脂及其制品</v>
      </c>
      <c r="E153" s="8" t="str">
        <f>VLOOKUP(B153,[1]Sheet1!$C:$G,5,0)</f>
        <v>700毫升/瓶</v>
      </c>
      <c r="F153" s="8" t="str">
        <f>VLOOKUP(B153,[1]Sheet1!$C:$F,4,0)</f>
        <v>外婆乡小榨和图形、金龙鱼</v>
      </c>
      <c r="G153" s="8" t="str">
        <f>VLOOKUP(B153,[1]Sheet1!$C:$H,6,0)</f>
        <v>2025-06-28</v>
      </c>
      <c r="H153" s="8" t="str">
        <f>VLOOKUP(B153,[1]Sheet1!$C:$I,7,0)</f>
        <v>岳阳楼区凤鹏超市</v>
      </c>
      <c r="I153" s="8" t="str">
        <f>VLOOKUP(B153,[1]Sheet1!$C:$J,8,0)</f>
        <v>湖南省岳阳市岳阳楼区金鹗山街道德胜南路荣馨苑30幢103号（螺丝港社区）</v>
      </c>
      <c r="J153" s="8" t="str">
        <f>VLOOKUP(B153,[1]Sheet1!$C:$K,9,0)</f>
        <v>益海嘉里（岳阳）粮油工业有限公司</v>
      </c>
      <c r="K153" s="8" t="str">
        <f>VLOOKUP(B153,[1]Sheet1!$C:$L,10,0)</f>
        <v>岳阳市岳阳楼区沿湖大道25号</v>
      </c>
      <c r="L153" s="8" t="str">
        <f>VLOOKUP(B153,[1]Sheet1!$C:$M,11,0)</f>
        <v>2026-01-21</v>
      </c>
      <c r="M153" s="8" t="s">
        <v>16</v>
      </c>
    </row>
    <row r="154" s="1" customFormat="1" ht="71" customHeight="1" spans="1:13">
      <c r="A154" s="8">
        <v>151</v>
      </c>
      <c r="B154" s="8" t="s">
        <v>166</v>
      </c>
      <c r="C154" s="8" t="str">
        <f>VLOOKUP(B154,[1]Sheet1!$C:$D,2,0)</f>
        <v>优选黄花香粘米（籼米）（大米）</v>
      </c>
      <c r="D154" s="8" t="str">
        <f>VLOOKUP(B154,[1]Sheet1!$C:$E,3,0)</f>
        <v>粮食加工品</v>
      </c>
      <c r="E154" s="8" t="str">
        <f>VLOOKUP(B154,[1]Sheet1!$C:$G,5,0)</f>
        <v>15千克/袋</v>
      </c>
      <c r="F154" s="8" t="str">
        <f>VLOOKUP(B154,[1]Sheet1!$C:$F,4,0)</f>
        <v>/</v>
      </c>
      <c r="G154" s="8" t="str">
        <f>VLOOKUP(B154,[1]Sheet1!$C:$H,6,0)</f>
        <v>2025-12-20</v>
      </c>
      <c r="H154" s="8" t="str">
        <f>VLOOKUP(B154,[1]Sheet1!$C:$I,7,0)</f>
        <v>岳阳县物美生活超市荣家湾店</v>
      </c>
      <c r="I154" s="8" t="str">
        <f>VLOOKUP(B154,[1]Sheet1!$C:$J,8,0)</f>
        <v>湖南省岳阳市岳阳县荣家湾镇车站路老街社区车站路与东方路交叉口西南角</v>
      </c>
      <c r="J154" s="8" t="str">
        <f>VLOOKUP(B154,[1]Sheet1!$C:$K,9,0)</f>
        <v>益海嘉里（湖南)粮油食品有限公司</v>
      </c>
      <c r="K154" s="8" t="str">
        <f>VLOOKUP(B154,[1]Sheet1!$C:$L,10,0)</f>
        <v>湖南省长沙市望城区铜官大道1号</v>
      </c>
      <c r="L154" s="8" t="str">
        <f>VLOOKUP(B154,[1]Sheet1!$C:$M,11,0)</f>
        <v>2026-01-22</v>
      </c>
      <c r="M154" s="8" t="s">
        <v>16</v>
      </c>
    </row>
    <row r="155" s="1" customFormat="1" ht="67" customHeight="1" spans="1:13">
      <c r="A155" s="8">
        <v>152</v>
      </c>
      <c r="B155" s="8" t="s">
        <v>167</v>
      </c>
      <c r="C155" s="8" t="str">
        <f>VLOOKUP(B155,[1]Sheet1!$C:$D,2,0)</f>
        <v>吉滋郎稻虾米（大米）</v>
      </c>
      <c r="D155" s="8" t="str">
        <f>VLOOKUP(B155,[1]Sheet1!$C:$E,3,0)</f>
        <v>粮食加工品</v>
      </c>
      <c r="E155" s="8" t="str">
        <f>VLOOKUP(B155,[1]Sheet1!$C:$G,5,0)</f>
        <v>15kg/袋</v>
      </c>
      <c r="F155" s="8" t="str">
        <f>VLOOKUP(B155,[1]Sheet1!$C:$F,4,0)</f>
        <v>/</v>
      </c>
      <c r="G155" s="8" t="str">
        <f>VLOOKUP(B155,[1]Sheet1!$C:$H,6,0)</f>
        <v>2025-11-29</v>
      </c>
      <c r="H155" s="8" t="str">
        <f>VLOOKUP(B155,[1]Sheet1!$C:$I,7,0)</f>
        <v>岳阳县物美生活超市荣家湾店</v>
      </c>
      <c r="I155" s="8" t="str">
        <f>VLOOKUP(B155,[1]Sheet1!$C:$J,8,0)</f>
        <v>湖南省岳阳市岳阳县荣家湾镇车站路老街社区车站路与东方路交叉口西南角</v>
      </c>
      <c r="J155" s="8" t="str">
        <f>VLOOKUP(B155,[1]Sheet1!$C:$K,9,0)</f>
        <v>湖南新世米业有限公司</v>
      </c>
      <c r="K155" s="8" t="str">
        <f>VLOOKUP(B155,[1]Sheet1!$C:$L,10,0)</f>
        <v>湖南省益阳市赫山区兰溪镇粮食产业园</v>
      </c>
      <c r="L155" s="8" t="str">
        <f>VLOOKUP(B155,[1]Sheet1!$C:$M,11,0)</f>
        <v>2026-01-22</v>
      </c>
      <c r="M155" s="8" t="s">
        <v>16</v>
      </c>
    </row>
    <row r="156" s="1" customFormat="1" ht="71" customHeight="1" spans="1:13">
      <c r="A156" s="8">
        <v>153</v>
      </c>
      <c r="B156" s="8" t="s">
        <v>168</v>
      </c>
      <c r="C156" s="8" t="str">
        <f>VLOOKUP(B156,[1]Sheet1!$C:$D,2,0)</f>
        <v>非转基因醇香菜籽油</v>
      </c>
      <c r="D156" s="8" t="str">
        <f>VLOOKUP(B156,[1]Sheet1!$C:$E,3,0)</f>
        <v>食用油、油脂及其制品</v>
      </c>
      <c r="E156" s="8" t="str">
        <f>VLOOKUP(B156,[1]Sheet1!$C:$G,5,0)</f>
        <v>1.8L/瓶</v>
      </c>
      <c r="F156" s="8" t="str">
        <f>VLOOKUP(B156,[1]Sheet1!$C:$F,4,0)</f>
        <v>盈成和图形</v>
      </c>
      <c r="G156" s="8" t="str">
        <f>VLOOKUP(B156,[1]Sheet1!$C:$H,6,0)</f>
        <v>2025-10-03</v>
      </c>
      <c r="H156" s="8" t="str">
        <f>VLOOKUP(B156,[1]Sheet1!$C:$I,7,0)</f>
        <v>岳阳县物美生活超市荣家湾店</v>
      </c>
      <c r="I156" s="8" t="str">
        <f>VLOOKUP(B156,[1]Sheet1!$C:$J,8,0)</f>
        <v>湖南省岳阳市岳阳县荣家湾镇车站路老街社区车站路与东方路交叉口西南角</v>
      </c>
      <c r="J156" s="8" t="str">
        <f>VLOOKUP(B156,[1]Sheet1!$C:$K,9,0)</f>
        <v>湖南鑫艾瑞粮油有限公司</v>
      </c>
      <c r="K156" s="8" t="str">
        <f>VLOOKUP(B156,[1]Sheet1!$C:$L,10,0)</f>
        <v>湖南省长沙市天心区黑石铺街道黑石村886号</v>
      </c>
      <c r="L156" s="8" t="str">
        <f>VLOOKUP(B156,[1]Sheet1!$C:$M,11,0)</f>
        <v>2026-01-22</v>
      </c>
      <c r="M156" s="8" t="s">
        <v>16</v>
      </c>
    </row>
    <row r="157" s="1" customFormat="1" ht="72" customHeight="1" spans="1:13">
      <c r="A157" s="8">
        <v>154</v>
      </c>
      <c r="B157" s="8" t="s">
        <v>169</v>
      </c>
      <c r="C157" s="8" t="str">
        <f>VLOOKUP(B157,[1]Sheet1!$C:$D,2,0)</f>
        <v>生姜</v>
      </c>
      <c r="D157" s="8" t="str">
        <f>VLOOKUP(B157,[1]Sheet1!$C:$E,3,0)</f>
        <v>食用农产品</v>
      </c>
      <c r="E157" s="8" t="str">
        <f>VLOOKUP(B157,[1]Sheet1!$C:$G,5,0)</f>
        <v>/</v>
      </c>
      <c r="F157" s="8" t="str">
        <f>VLOOKUP(B157,[1]Sheet1!$C:$F,4,0)</f>
        <v>/</v>
      </c>
      <c r="G157" s="8" t="str">
        <f>VLOOKUP(B157,[1]Sheet1!$C:$H,6,0)</f>
        <v>2026-01-20</v>
      </c>
      <c r="H157" s="8" t="str">
        <f>VLOOKUP(B157,[1]Sheet1!$C:$I,7,0)</f>
        <v>岳阳县物美生活超市荣家湾店</v>
      </c>
      <c r="I157" s="8" t="str">
        <f>VLOOKUP(B157,[1]Sheet1!$C:$J,8,0)</f>
        <v>湖南省岳阳市岳阳县荣家湾镇车站路老街社区车站路与东方路交叉口西南角</v>
      </c>
      <c r="J157" s="8" t="str">
        <f>VLOOKUP(B157,[1]Sheet1!$C:$K,9,0)</f>
        <v>/</v>
      </c>
      <c r="K157" s="8" t="str">
        <f>VLOOKUP(B157,[1]Sheet1!$C:$L,10,0)</f>
        <v>/</v>
      </c>
      <c r="L157" s="8" t="str">
        <f>VLOOKUP(B157,[1]Sheet1!$C:$M,11,0)</f>
        <v>2026-01-22</v>
      </c>
      <c r="M157" s="8" t="s">
        <v>16</v>
      </c>
    </row>
    <row r="158" s="1" customFormat="1" ht="71" customHeight="1" spans="1:13">
      <c r="A158" s="8">
        <v>155</v>
      </c>
      <c r="B158" s="8" t="s">
        <v>170</v>
      </c>
      <c r="C158" s="8" t="str">
        <f>VLOOKUP(B158,[1]Sheet1!$C:$D,2,0)</f>
        <v>铁棍山药</v>
      </c>
      <c r="D158" s="8" t="str">
        <f>VLOOKUP(B158,[1]Sheet1!$C:$E,3,0)</f>
        <v>食用农产品</v>
      </c>
      <c r="E158" s="8" t="str">
        <f>VLOOKUP(B158,[1]Sheet1!$C:$G,5,0)</f>
        <v>/</v>
      </c>
      <c r="F158" s="8" t="str">
        <f>VLOOKUP(B158,[1]Sheet1!$C:$F,4,0)</f>
        <v>/</v>
      </c>
      <c r="G158" s="8" t="str">
        <f>VLOOKUP(B158,[1]Sheet1!$C:$H,6,0)</f>
        <v>2026-01-19</v>
      </c>
      <c r="H158" s="8" t="str">
        <f>VLOOKUP(B158,[1]Sheet1!$C:$I,7,0)</f>
        <v>岳阳县物美生活超市荣家湾店</v>
      </c>
      <c r="I158" s="8" t="str">
        <f>VLOOKUP(B158,[1]Sheet1!$C:$J,8,0)</f>
        <v>湖南省岳阳市岳阳县荣家湾镇车站路老街社区车站路与东方路交叉口西南角</v>
      </c>
      <c r="J158" s="8" t="str">
        <f>VLOOKUP(B158,[1]Sheet1!$C:$K,9,0)</f>
        <v>/</v>
      </c>
      <c r="K158" s="8" t="str">
        <f>VLOOKUP(B158,[1]Sheet1!$C:$L,10,0)</f>
        <v>/</v>
      </c>
      <c r="L158" s="8" t="str">
        <f>VLOOKUP(B158,[1]Sheet1!$C:$M,11,0)</f>
        <v>2026-01-22</v>
      </c>
      <c r="M158" s="8" t="s">
        <v>16</v>
      </c>
    </row>
    <row r="159" s="1" customFormat="1" ht="75" customHeight="1" spans="1:13">
      <c r="A159" s="8">
        <v>156</v>
      </c>
      <c r="B159" s="8" t="s">
        <v>171</v>
      </c>
      <c r="C159" s="8" t="str">
        <f>VLOOKUP(B159,[1]Sheet1!$C:$D,2,0)</f>
        <v>本地辣椒</v>
      </c>
      <c r="D159" s="8" t="str">
        <f>VLOOKUP(B159,[1]Sheet1!$C:$E,3,0)</f>
        <v>食用农产品</v>
      </c>
      <c r="E159" s="8" t="str">
        <f>VLOOKUP(B159,[1]Sheet1!$C:$G,5,0)</f>
        <v>/</v>
      </c>
      <c r="F159" s="8" t="str">
        <f>VLOOKUP(B159,[1]Sheet1!$C:$F,4,0)</f>
        <v>/</v>
      </c>
      <c r="G159" s="8" t="str">
        <f>VLOOKUP(B159,[1]Sheet1!$C:$H,6,0)</f>
        <v>2026-01-21</v>
      </c>
      <c r="H159" s="8" t="str">
        <f>VLOOKUP(B159,[1]Sheet1!$C:$I,7,0)</f>
        <v>岳阳县物美生活超市荣家湾店</v>
      </c>
      <c r="I159" s="8" t="str">
        <f>VLOOKUP(B159,[1]Sheet1!$C:$J,8,0)</f>
        <v>湖南省岳阳市岳阳县荣家湾镇车站路老街社区车站路与东方路交叉口西南角</v>
      </c>
      <c r="J159" s="8" t="str">
        <f>VLOOKUP(B159,[1]Sheet1!$C:$K,9,0)</f>
        <v>/</v>
      </c>
      <c r="K159" s="8" t="str">
        <f>VLOOKUP(B159,[1]Sheet1!$C:$L,10,0)</f>
        <v>/</v>
      </c>
      <c r="L159" s="8" t="str">
        <f>VLOOKUP(B159,[1]Sheet1!$C:$M,11,0)</f>
        <v>2026-01-22</v>
      </c>
      <c r="M159" s="8" t="s">
        <v>16</v>
      </c>
    </row>
    <row r="160" s="1" customFormat="1" ht="76" customHeight="1" spans="1:13">
      <c r="A160" s="8">
        <v>157</v>
      </c>
      <c r="B160" s="8" t="s">
        <v>172</v>
      </c>
      <c r="C160" s="8" t="str">
        <f>VLOOKUP(B160,[1]Sheet1!$C:$D,2,0)</f>
        <v>油麦菜</v>
      </c>
      <c r="D160" s="8" t="str">
        <f>VLOOKUP(B160,[1]Sheet1!$C:$E,3,0)</f>
        <v>食用农产品</v>
      </c>
      <c r="E160" s="8" t="str">
        <f>VLOOKUP(B160,[1]Sheet1!$C:$G,5,0)</f>
        <v>/</v>
      </c>
      <c r="F160" s="8" t="str">
        <f>VLOOKUP(B160,[1]Sheet1!$C:$F,4,0)</f>
        <v>/</v>
      </c>
      <c r="G160" s="8" t="str">
        <f>VLOOKUP(B160,[1]Sheet1!$C:$H,6,0)</f>
        <v>2026-01-21</v>
      </c>
      <c r="H160" s="8" t="str">
        <f>VLOOKUP(B160,[1]Sheet1!$C:$I,7,0)</f>
        <v>岳阳县物美生活超市荣家湾店</v>
      </c>
      <c r="I160" s="8" t="str">
        <f>VLOOKUP(B160,[1]Sheet1!$C:$J,8,0)</f>
        <v>湖南省岳阳市岳阳县荣家湾镇车站路老街社区车站路与东方路交叉口西南角</v>
      </c>
      <c r="J160" s="8" t="str">
        <f>VLOOKUP(B160,[1]Sheet1!$C:$K,9,0)</f>
        <v>/</v>
      </c>
      <c r="K160" s="8" t="str">
        <f>VLOOKUP(B160,[1]Sheet1!$C:$L,10,0)</f>
        <v>/</v>
      </c>
      <c r="L160" s="8" t="str">
        <f>VLOOKUP(B160,[1]Sheet1!$C:$M,11,0)</f>
        <v>2026-01-22</v>
      </c>
      <c r="M160" s="8" t="s">
        <v>16</v>
      </c>
    </row>
    <row r="161" s="1" customFormat="1" ht="75" customHeight="1" spans="1:13">
      <c r="A161" s="8">
        <v>158</v>
      </c>
      <c r="B161" s="8" t="s">
        <v>173</v>
      </c>
      <c r="C161" s="8" t="str">
        <f>VLOOKUP(B161,[1]Sheet1!$C:$D,2,0)</f>
        <v>进口缅甸香蕉</v>
      </c>
      <c r="D161" s="8" t="str">
        <f>VLOOKUP(B161,[1]Sheet1!$C:$E,3,0)</f>
        <v>食用农产品</v>
      </c>
      <c r="E161" s="8" t="str">
        <f>VLOOKUP(B161,[1]Sheet1!$C:$G,5,0)</f>
        <v>/</v>
      </c>
      <c r="F161" s="8" t="str">
        <f>VLOOKUP(B161,[1]Sheet1!$C:$F,4,0)</f>
        <v>/</v>
      </c>
      <c r="G161" s="8" t="str">
        <f>VLOOKUP(B161,[1]Sheet1!$C:$H,6,0)</f>
        <v>2026-01-21</v>
      </c>
      <c r="H161" s="8" t="str">
        <f>VLOOKUP(B161,[1]Sheet1!$C:$I,7,0)</f>
        <v>岳阳县物美生活超市荣家湾店</v>
      </c>
      <c r="I161" s="8" t="str">
        <f>VLOOKUP(B161,[1]Sheet1!$C:$J,8,0)</f>
        <v>湖南省岳阳市岳阳县荣家湾镇车站路老街社区车站路与东方路交叉口西南角</v>
      </c>
      <c r="J161" s="8" t="str">
        <f>VLOOKUP(B161,[1]Sheet1!$C:$K,9,0)</f>
        <v>/</v>
      </c>
      <c r="K161" s="8" t="str">
        <f>VLOOKUP(B161,[1]Sheet1!$C:$L,10,0)</f>
        <v>/</v>
      </c>
      <c r="L161" s="8" t="str">
        <f>VLOOKUP(B161,[1]Sheet1!$C:$M,11,0)</f>
        <v>2026-01-22</v>
      </c>
      <c r="M161" s="8" t="s">
        <v>16</v>
      </c>
    </row>
    <row r="162" s="1" customFormat="1" ht="70" customHeight="1" spans="1:13">
      <c r="A162" s="8">
        <v>159</v>
      </c>
      <c r="B162" s="8" t="s">
        <v>174</v>
      </c>
      <c r="C162" s="8" t="str">
        <f>VLOOKUP(B162,[1]Sheet1!$C:$D,2,0)</f>
        <v>粑粑柑</v>
      </c>
      <c r="D162" s="8" t="str">
        <f>VLOOKUP(B162,[1]Sheet1!$C:$E,3,0)</f>
        <v>食用农产品</v>
      </c>
      <c r="E162" s="8" t="str">
        <f>VLOOKUP(B162,[1]Sheet1!$C:$G,5,0)</f>
        <v>/</v>
      </c>
      <c r="F162" s="8" t="str">
        <f>VLOOKUP(B162,[1]Sheet1!$C:$F,4,0)</f>
        <v>/</v>
      </c>
      <c r="G162" s="8" t="str">
        <f>VLOOKUP(B162,[1]Sheet1!$C:$H,6,0)</f>
        <v>2026-01-19</v>
      </c>
      <c r="H162" s="8" t="str">
        <f>VLOOKUP(B162,[1]Sheet1!$C:$I,7,0)</f>
        <v>岳阳县物美生活超市荣家湾店</v>
      </c>
      <c r="I162" s="8" t="str">
        <f>VLOOKUP(B162,[1]Sheet1!$C:$J,8,0)</f>
        <v>湖南省岳阳市岳阳县荣家湾镇车站路老街社区车站路与东方路交叉口西南角</v>
      </c>
      <c r="J162" s="8" t="str">
        <f>VLOOKUP(B162,[1]Sheet1!$C:$K,9,0)</f>
        <v>/</v>
      </c>
      <c r="K162" s="8" t="str">
        <f>VLOOKUP(B162,[1]Sheet1!$C:$L,10,0)</f>
        <v>/</v>
      </c>
      <c r="L162" s="8" t="str">
        <f>VLOOKUP(B162,[1]Sheet1!$C:$M,11,0)</f>
        <v>2026-01-22</v>
      </c>
      <c r="M162" s="8" t="s">
        <v>16</v>
      </c>
    </row>
    <row r="163" s="1" customFormat="1" ht="72" customHeight="1" spans="1:13">
      <c r="A163" s="8">
        <v>160</v>
      </c>
      <c r="B163" s="8" t="s">
        <v>175</v>
      </c>
      <c r="C163" s="8" t="str">
        <f>VLOOKUP(B163,[1]Sheet1!$C:$D,2,0)</f>
        <v>鲜肉/腿肉（猪肉）</v>
      </c>
      <c r="D163" s="8" t="str">
        <f>VLOOKUP(B163,[1]Sheet1!$C:$E,3,0)</f>
        <v>食用农产品</v>
      </c>
      <c r="E163" s="8" t="str">
        <f>VLOOKUP(B163,[1]Sheet1!$C:$G,5,0)</f>
        <v>/</v>
      </c>
      <c r="F163" s="8" t="str">
        <f>VLOOKUP(B163,[1]Sheet1!$C:$F,4,0)</f>
        <v>/</v>
      </c>
      <c r="G163" s="8" t="str">
        <f>VLOOKUP(B163,[1]Sheet1!$C:$H,6,0)</f>
        <v>2026-01-22</v>
      </c>
      <c r="H163" s="8" t="str">
        <f>VLOOKUP(B163,[1]Sheet1!$C:$I,7,0)</f>
        <v>岳阳县物美生活超市荣家湾店</v>
      </c>
      <c r="I163" s="8" t="str">
        <f>VLOOKUP(B163,[1]Sheet1!$C:$J,8,0)</f>
        <v>湖南省岳阳市岳阳县荣家湾镇车站路老街社区车站路与东方路交叉口西南角</v>
      </c>
      <c r="J163" s="8" t="str">
        <f>VLOOKUP(B163,[1]Sheet1!$C:$K,9,0)</f>
        <v>岳阳县新墙镇生猪屠宰点</v>
      </c>
      <c r="K163" s="8" t="str">
        <f>VLOOKUP(B163,[1]Sheet1!$C:$L,10,0)</f>
        <v>湖南省岳阳市岳阳县岳阳县新墙镇生猪屠宰点</v>
      </c>
      <c r="L163" s="8" t="str">
        <f>VLOOKUP(B163,[1]Sheet1!$C:$M,11,0)</f>
        <v>2026-01-22</v>
      </c>
      <c r="M163" s="8" t="s">
        <v>16</v>
      </c>
    </row>
    <row r="164" s="1" customFormat="1" ht="66" customHeight="1" spans="1:13">
      <c r="A164" s="8">
        <v>161</v>
      </c>
      <c r="B164" s="8" t="s">
        <v>176</v>
      </c>
      <c r="C164" s="8" t="str">
        <f>VLOOKUP(B164,[1]Sheet1!$C:$D,2,0)</f>
        <v>打手瓜子（焦糖味）（炒货）</v>
      </c>
      <c r="D164" s="8" t="str">
        <f>VLOOKUP(B164,[1]Sheet1!$C:$E,3,0)</f>
        <v>炒货食品及坚果制品</v>
      </c>
      <c r="E164" s="8" t="str">
        <f>VLOOKUP(B164,[1]Sheet1!$C:$G,5,0)</f>
        <v>408g/袋</v>
      </c>
      <c r="F164" s="8" t="str">
        <f>VLOOKUP(B164,[1]Sheet1!$C:$F,4,0)</f>
        <v>YEEKA！、怡咔和图形</v>
      </c>
      <c r="G164" s="8" t="str">
        <f>VLOOKUP(B164,[1]Sheet1!$C:$H,6,0)</f>
        <v>2025-12-26</v>
      </c>
      <c r="H164" s="8" t="str">
        <f>VLOOKUP(B164,[1]Sheet1!$C:$I,7,0)</f>
        <v>岳阳县丽香零售超市（个体工商户）</v>
      </c>
      <c r="I164" s="8" t="str">
        <f>VLOOKUP(B164,[1]Sheet1!$C:$J,8,0)</f>
        <v>湖南省岳阳市岳阳县荣家湾镇老街社区车站路东边101号门面（东海大酒店一楼）</v>
      </c>
      <c r="J164" s="8" t="str">
        <f>VLOOKUP(B164,[1]Sheet1!$C:$K,9,0)</f>
        <v>安徽振洋食品科技有限公司</v>
      </c>
      <c r="K164" s="8" t="str">
        <f>VLOOKUP(B164,[1]Sheet1!$C:$L,10,0)</f>
        <v>安徽省蚌埠市怀远县经济开发区白莲坡食品产业园内健康西路南侧</v>
      </c>
      <c r="L164" s="8" t="str">
        <f>VLOOKUP(B164,[1]Sheet1!$C:$M,11,0)</f>
        <v>2026-01-22</v>
      </c>
      <c r="M164" s="8" t="s">
        <v>16</v>
      </c>
    </row>
    <row r="165" s="1" customFormat="1" ht="66" customHeight="1" spans="1:13">
      <c r="A165" s="8">
        <v>162</v>
      </c>
      <c r="B165" s="8" t="s">
        <v>177</v>
      </c>
      <c r="C165" s="8" t="str">
        <f>VLOOKUP(B165,[1]Sheet1!$C:$D,2,0)</f>
        <v>甜牛奶（调制乳）</v>
      </c>
      <c r="D165" s="8" t="str">
        <f>VLOOKUP(B165,[1]Sheet1!$C:$E,3,0)</f>
        <v>乳制品</v>
      </c>
      <c r="E165" s="8" t="str">
        <f>VLOOKUP(B165,[1]Sheet1!$C:$G,5,0)</f>
        <v>160毫升/袋</v>
      </c>
      <c r="F165" s="8" t="str">
        <f>VLOOKUP(B165,[1]Sheet1!$C:$F,4,0)</f>
        <v>/</v>
      </c>
      <c r="G165" s="8" t="str">
        <f>VLOOKUP(B165,[1]Sheet1!$C:$H,6,0)</f>
        <v>2026-01-17</v>
      </c>
      <c r="H165" s="8" t="str">
        <f>VLOOKUP(B165,[1]Sheet1!$C:$I,7,0)</f>
        <v>岳阳县丽香零售超市（个体工商户）</v>
      </c>
      <c r="I165" s="8" t="str">
        <f>VLOOKUP(B165,[1]Sheet1!$C:$J,8,0)</f>
        <v>湖南省岳阳市岳阳县荣家湾镇老街社区车站路东边101号门面（东海大酒店一楼）</v>
      </c>
      <c r="J165" s="8" t="str">
        <f>VLOOKUP(B165,[1]Sheet1!$C:$K,9,0)</f>
        <v>湖南新希望南山液态乳业有限公司</v>
      </c>
      <c r="K165" s="8" t="str">
        <f>VLOOKUP(B165,[1]Sheet1!$C:$L,10,0)</f>
        <v>湖南望城经济开发区雷锋大道108号</v>
      </c>
      <c r="L165" s="8" t="str">
        <f>VLOOKUP(B165,[1]Sheet1!$C:$M,11,0)</f>
        <v>2026-01-22</v>
      </c>
      <c r="M165" s="8" t="s">
        <v>16</v>
      </c>
    </row>
    <row r="166" s="1" customFormat="1" ht="45" customHeight="1" spans="1:13">
      <c r="A166" s="8">
        <v>163</v>
      </c>
      <c r="B166" s="8" t="s">
        <v>178</v>
      </c>
      <c r="C166" s="8" t="str">
        <f>VLOOKUP(B166,[1]Sheet1!$C:$D,2,0)</f>
        <v>青辣椒</v>
      </c>
      <c r="D166" s="8" t="str">
        <f>VLOOKUP(B166,[1]Sheet1!$C:$E,3,0)</f>
        <v>食用农产品</v>
      </c>
      <c r="E166" s="8" t="str">
        <f>VLOOKUP(B166,[1]Sheet1!$C:$G,5,0)</f>
        <v>/</v>
      </c>
      <c r="F166" s="8" t="str">
        <f>VLOOKUP(B166,[1]Sheet1!$C:$F,4,0)</f>
        <v>/</v>
      </c>
      <c r="G166" s="8" t="str">
        <f>VLOOKUP(B166,[1]Sheet1!$C:$H,6,0)</f>
        <v>2026-01-22</v>
      </c>
      <c r="H166" s="8" t="str">
        <f>VLOOKUP(B166,[1]Sheet1!$C:$I,7,0)</f>
        <v>华容县长诚大酒店有限责任公司</v>
      </c>
      <c r="I166" s="8" t="str">
        <f>VLOOKUP(B166,[1]Sheet1!$C:$J,8,0)</f>
        <v>湖南省岳阳市华容县章华镇迎宾南路1号原长城宾馆3楼</v>
      </c>
      <c r="J166" s="8" t="str">
        <f>VLOOKUP(B166,[1]Sheet1!$C:$K,9,0)</f>
        <v>/</v>
      </c>
      <c r="K166" s="8" t="str">
        <f>VLOOKUP(B166,[1]Sheet1!$C:$L,10,0)</f>
        <v>/</v>
      </c>
      <c r="L166" s="8" t="str">
        <f>VLOOKUP(B166,[1]Sheet1!$C:$M,11,0)</f>
        <v>2026-01-22</v>
      </c>
      <c r="M166" s="8" t="s">
        <v>16</v>
      </c>
    </row>
    <row r="167" s="1" customFormat="1" ht="45" customHeight="1" spans="1:13">
      <c r="A167" s="8">
        <v>164</v>
      </c>
      <c r="B167" s="8" t="s">
        <v>179</v>
      </c>
      <c r="C167" s="8" t="str">
        <f>VLOOKUP(B167,[1]Sheet1!$C:$D,2,0)</f>
        <v>山药</v>
      </c>
      <c r="D167" s="8" t="str">
        <f>VLOOKUP(B167,[1]Sheet1!$C:$E,3,0)</f>
        <v>食用农产品</v>
      </c>
      <c r="E167" s="8" t="str">
        <f>VLOOKUP(B167,[1]Sheet1!$C:$G,5,0)</f>
        <v>/</v>
      </c>
      <c r="F167" s="8" t="str">
        <f>VLOOKUP(B167,[1]Sheet1!$C:$F,4,0)</f>
        <v>/</v>
      </c>
      <c r="G167" s="8" t="str">
        <f>VLOOKUP(B167,[1]Sheet1!$C:$H,6,0)</f>
        <v>2026-01-22</v>
      </c>
      <c r="H167" s="8" t="str">
        <f>VLOOKUP(B167,[1]Sheet1!$C:$I,7,0)</f>
        <v>华容县长诚大酒店有限责任公司</v>
      </c>
      <c r="I167" s="8" t="str">
        <f>VLOOKUP(B167,[1]Sheet1!$C:$J,8,0)</f>
        <v>湖南省岳阳市华容县章华镇迎宾南路1号原长城宾馆3楼</v>
      </c>
      <c r="J167" s="8" t="str">
        <f>VLOOKUP(B167,[1]Sheet1!$C:$K,9,0)</f>
        <v>/</v>
      </c>
      <c r="K167" s="8" t="str">
        <f>VLOOKUP(B167,[1]Sheet1!$C:$L,10,0)</f>
        <v>/</v>
      </c>
      <c r="L167" s="8" t="str">
        <f>VLOOKUP(B167,[1]Sheet1!$C:$M,11,0)</f>
        <v>2026-01-22</v>
      </c>
      <c r="M167" s="8" t="s">
        <v>16</v>
      </c>
    </row>
    <row r="168" s="1" customFormat="1" ht="45" customHeight="1" spans="1:13">
      <c r="A168" s="8">
        <v>165</v>
      </c>
      <c r="B168" s="8" t="s">
        <v>180</v>
      </c>
      <c r="C168" s="8" t="str">
        <f>VLOOKUP(B168,[1]Sheet1!$C:$D,2,0)</f>
        <v>腐竹</v>
      </c>
      <c r="D168" s="8" t="str">
        <f>VLOOKUP(B168,[1]Sheet1!$C:$E,3,0)</f>
        <v>豆制品</v>
      </c>
      <c r="E168" s="8" t="str">
        <f>VLOOKUP(B168,[1]Sheet1!$C:$G,5,0)</f>
        <v>3.75KG/袋</v>
      </c>
      <c r="F168" s="8" t="str">
        <f>VLOOKUP(B168,[1]Sheet1!$C:$F,4,0)</f>
        <v>/</v>
      </c>
      <c r="G168" s="8" t="str">
        <f>VLOOKUP(B168,[1]Sheet1!$C:$H,6,0)</f>
        <v>2025-12-05</v>
      </c>
      <c r="H168" s="8" t="str">
        <f>VLOOKUP(B168,[1]Sheet1!$C:$I,7,0)</f>
        <v>华容县长诚大酒店有限责任公司</v>
      </c>
      <c r="I168" s="8" t="str">
        <f>VLOOKUP(B168,[1]Sheet1!$C:$J,8,0)</f>
        <v>湖南省岳阳市华容县章华镇迎宾南路1号原长城宾馆3楼</v>
      </c>
      <c r="J168" s="8" t="str">
        <f>VLOOKUP(B168,[1]Sheet1!$C:$K,9,0)</f>
        <v>福建金豆源食品有限公司</v>
      </c>
      <c r="K168" s="8" t="str">
        <f>VLOOKUP(B168,[1]Sheet1!$C:$L,10,0)</f>
        <v>福建省南平市延平区大横镇龙山路33号</v>
      </c>
      <c r="L168" s="8" t="str">
        <f>VLOOKUP(B168,[1]Sheet1!$C:$M,11,0)</f>
        <v>2026-01-22</v>
      </c>
      <c r="M168" s="8" t="s">
        <v>16</v>
      </c>
    </row>
    <row r="169" ht="43" customHeight="1" spans="1:13">
      <c r="A169" s="8">
        <v>166</v>
      </c>
      <c r="B169" s="8" t="s">
        <v>181</v>
      </c>
      <c r="C169" s="8" t="str">
        <f>VLOOKUP(B169,[1]Sheet1!$C:$D,2,0)</f>
        <v>竹湘米（大米）</v>
      </c>
      <c r="D169" s="8" t="str">
        <f>VLOOKUP(B169,[1]Sheet1!$C:$E,3,0)</f>
        <v>粮食加工品</v>
      </c>
      <c r="E169" s="8" t="str">
        <f>VLOOKUP(B169,[1]Sheet1!$C:$G,5,0)</f>
        <v>15kg/袋</v>
      </c>
      <c r="F169" s="8" t="str">
        <f>VLOOKUP(B169,[1]Sheet1!$C:$F,4,0)</f>
        <v>/</v>
      </c>
      <c r="G169" s="8" t="str">
        <f>VLOOKUP(B169,[1]Sheet1!$C:$H,6,0)</f>
        <v>2025-12-05</v>
      </c>
      <c r="H169" s="8" t="str">
        <f>VLOOKUP(B169,[1]Sheet1!$C:$I,7,0)</f>
        <v>华容县长诚大酒店有限责任公司</v>
      </c>
      <c r="I169" s="8" t="str">
        <f>VLOOKUP(B169,[1]Sheet1!$C:$J,8,0)</f>
        <v>湖南省岳阳市华容县章华镇迎宾南路1号原长城宾馆3楼</v>
      </c>
      <c r="J169" s="8" t="str">
        <f>VLOOKUP(B169,[1]Sheet1!$C:$K,9,0)</f>
        <v>湖南省岳阳市君山区许市镇家兴米厂</v>
      </c>
      <c r="K169" s="8" t="str">
        <f>VLOOKUP(B169,[1]Sheet1!$C:$L,10,0)</f>
        <v>湖南省岳阳市君山区许市镇凉亭村</v>
      </c>
      <c r="L169" s="8" t="str">
        <f>VLOOKUP(B169,[1]Sheet1!$C:$M,11,0)</f>
        <v>2026-01-22</v>
      </c>
      <c r="M169" s="8" t="s">
        <v>16</v>
      </c>
    </row>
    <row r="170" ht="43" customHeight="1" spans="1:13">
      <c r="A170" s="8">
        <v>167</v>
      </c>
      <c r="B170" s="8" t="s">
        <v>182</v>
      </c>
      <c r="C170" s="8" t="str">
        <f>VLOOKUP(B170,[1]Sheet1!$C:$D,2,0)</f>
        <v>大白菜</v>
      </c>
      <c r="D170" s="8" t="str">
        <f>VLOOKUP(B170,[1]Sheet1!$C:$E,3,0)</f>
        <v>食用农产品</v>
      </c>
      <c r="E170" s="8" t="str">
        <f>VLOOKUP(B170,[1]Sheet1!$C:$G,5,0)</f>
        <v>/</v>
      </c>
      <c r="F170" s="8" t="str">
        <f>VLOOKUP(B170,[1]Sheet1!$C:$F,4,0)</f>
        <v>/</v>
      </c>
      <c r="G170" s="8" t="str">
        <f>VLOOKUP(B170,[1]Sheet1!$C:$H,6,0)</f>
        <v>2026-01-19</v>
      </c>
      <c r="H170" s="8" t="str">
        <f>VLOOKUP(B170,[1]Sheet1!$C:$I,7,0)</f>
        <v>华容县雅好华宾盛宴酒店</v>
      </c>
      <c r="I170" s="8" t="str">
        <f>VLOOKUP(B170,[1]Sheet1!$C:$J,8,0)</f>
        <v>湖南省岳阳市华容县章华镇迎宾中路1号</v>
      </c>
      <c r="J170" s="8" t="str">
        <f>VLOOKUP(B170,[1]Sheet1!$C:$K,9,0)</f>
        <v>/</v>
      </c>
      <c r="K170" s="8" t="str">
        <f>VLOOKUP(B170,[1]Sheet1!$C:$L,10,0)</f>
        <v>/</v>
      </c>
      <c r="L170" s="8" t="str">
        <f>VLOOKUP(B170,[1]Sheet1!$C:$M,11,0)</f>
        <v>2026-01-22</v>
      </c>
      <c r="M170" s="8" t="s">
        <v>16</v>
      </c>
    </row>
    <row r="171" ht="43" customHeight="1" spans="1:13">
      <c r="A171" s="8">
        <v>168</v>
      </c>
      <c r="B171" s="8" t="s">
        <v>183</v>
      </c>
      <c r="C171" s="8" t="str">
        <f>VLOOKUP(B171,[1]Sheet1!$C:$D,2,0)</f>
        <v>生姜</v>
      </c>
      <c r="D171" s="8" t="str">
        <f>VLOOKUP(B171,[1]Sheet1!$C:$E,3,0)</f>
        <v>食用农产品</v>
      </c>
      <c r="E171" s="8" t="str">
        <f>VLOOKUP(B171,[1]Sheet1!$C:$G,5,0)</f>
        <v>/</v>
      </c>
      <c r="F171" s="8" t="str">
        <f>VLOOKUP(B171,[1]Sheet1!$C:$F,4,0)</f>
        <v>/</v>
      </c>
      <c r="G171" s="8" t="str">
        <f>VLOOKUP(B171,[1]Sheet1!$C:$H,6,0)</f>
        <v>2026-01-14</v>
      </c>
      <c r="H171" s="8" t="str">
        <f>VLOOKUP(B171,[1]Sheet1!$C:$I,7,0)</f>
        <v>华容县雅好华宾盛宴酒店</v>
      </c>
      <c r="I171" s="8" t="str">
        <f>VLOOKUP(B171,[1]Sheet1!$C:$J,8,0)</f>
        <v>湖南省岳阳市华容县章华镇迎宾中路1号</v>
      </c>
      <c r="J171" s="8" t="str">
        <f>VLOOKUP(B171,[1]Sheet1!$C:$K,9,0)</f>
        <v>/</v>
      </c>
      <c r="K171" s="8" t="str">
        <f>VLOOKUP(B171,[1]Sheet1!$C:$L,10,0)</f>
        <v>/</v>
      </c>
      <c r="L171" s="8" t="str">
        <f>VLOOKUP(B171,[1]Sheet1!$C:$M,11,0)</f>
        <v>2026-01-22</v>
      </c>
      <c r="M171" s="8" t="s">
        <v>16</v>
      </c>
    </row>
    <row r="172" ht="47" customHeight="1" spans="1:13">
      <c r="A172" s="8">
        <v>169</v>
      </c>
      <c r="B172" s="8" t="s">
        <v>184</v>
      </c>
      <c r="C172" s="8" t="str">
        <f>VLOOKUP(B172,[1]Sheet1!$C:$D,2,0)</f>
        <v>山药</v>
      </c>
      <c r="D172" s="8" t="str">
        <f>VLOOKUP(B172,[1]Sheet1!$C:$E,3,0)</f>
        <v>食用农产品</v>
      </c>
      <c r="E172" s="8" t="str">
        <f>VLOOKUP(B172,[1]Sheet1!$C:$G,5,0)</f>
        <v>/</v>
      </c>
      <c r="F172" s="8" t="str">
        <f>VLOOKUP(B172,[1]Sheet1!$C:$F,4,0)</f>
        <v>/</v>
      </c>
      <c r="G172" s="8" t="str">
        <f>VLOOKUP(B172,[1]Sheet1!$C:$H,6,0)</f>
        <v>2026-01-13</v>
      </c>
      <c r="H172" s="8" t="str">
        <f>VLOOKUP(B172,[1]Sheet1!$C:$I,7,0)</f>
        <v>华容县雅好华宾盛宴酒店</v>
      </c>
      <c r="I172" s="8" t="str">
        <f>VLOOKUP(B172,[1]Sheet1!$C:$J,8,0)</f>
        <v>湖南省岳阳市华容县章华镇迎宾中路1号</v>
      </c>
      <c r="J172" s="8" t="str">
        <f>VLOOKUP(B172,[1]Sheet1!$C:$K,9,0)</f>
        <v>/</v>
      </c>
      <c r="K172" s="8" t="str">
        <f>VLOOKUP(B172,[1]Sheet1!$C:$L,10,0)</f>
        <v>/</v>
      </c>
      <c r="L172" s="8" t="str">
        <f>VLOOKUP(B172,[1]Sheet1!$C:$M,11,0)</f>
        <v>2026-01-22</v>
      </c>
      <c r="M172" s="8" t="s">
        <v>16</v>
      </c>
    </row>
    <row r="173" ht="39" customHeight="1" spans="1:13">
      <c r="A173" s="8">
        <v>170</v>
      </c>
      <c r="B173" s="8" t="s">
        <v>185</v>
      </c>
      <c r="C173" s="8" t="str">
        <f>VLOOKUP(B173,[1]Sheet1!$C:$D,2,0)</f>
        <v>鸡蛋</v>
      </c>
      <c r="D173" s="8" t="str">
        <f>VLOOKUP(B173,[1]Sheet1!$C:$E,3,0)</f>
        <v>食用农产品</v>
      </c>
      <c r="E173" s="8" t="str">
        <f>VLOOKUP(B173,[1]Sheet1!$C:$G,5,0)</f>
        <v>/</v>
      </c>
      <c r="F173" s="8" t="str">
        <f>VLOOKUP(B173,[1]Sheet1!$C:$F,4,0)</f>
        <v>/</v>
      </c>
      <c r="G173" s="8" t="str">
        <f>VLOOKUP(B173,[1]Sheet1!$C:$H,6,0)</f>
        <v>2026-01-14</v>
      </c>
      <c r="H173" s="8" t="str">
        <f>VLOOKUP(B173,[1]Sheet1!$C:$I,7,0)</f>
        <v>华容县雅好华宾盛宴酒店</v>
      </c>
      <c r="I173" s="8" t="str">
        <f>VLOOKUP(B173,[1]Sheet1!$C:$J,8,0)</f>
        <v>湖南省岳阳市华容县章华镇迎宾中路1号</v>
      </c>
      <c r="J173" s="8" t="str">
        <f>VLOOKUP(B173,[1]Sheet1!$C:$K,9,0)</f>
        <v>/</v>
      </c>
      <c r="K173" s="8" t="str">
        <f>VLOOKUP(B173,[1]Sheet1!$C:$L,10,0)</f>
        <v>/</v>
      </c>
      <c r="L173" s="8" t="str">
        <f>VLOOKUP(B173,[1]Sheet1!$C:$M,11,0)</f>
        <v>2026-01-22</v>
      </c>
      <c r="M173" s="8" t="s">
        <v>16</v>
      </c>
    </row>
    <row r="174" ht="47" customHeight="1" spans="1:13">
      <c r="A174" s="8">
        <v>171</v>
      </c>
      <c r="B174" s="9" t="s">
        <v>186</v>
      </c>
      <c r="C174" s="8" t="str">
        <f>VLOOKUP(B174,[1]Sheet1!$C:$D,2,0)</f>
        <v>大米</v>
      </c>
      <c r="D174" s="8" t="str">
        <f>VLOOKUP(B174,[1]Sheet1!$C:$E,3,0)</f>
        <v>粮食加工品</v>
      </c>
      <c r="E174" s="8" t="str">
        <f>VLOOKUP(B174,[1]Sheet1!$C:$G,5,0)</f>
        <v>25kg/袋</v>
      </c>
      <c r="F174" s="8" t="str">
        <f>VLOOKUP(B174,[1]Sheet1!$C:$F,4,0)</f>
        <v>治湖村 ZHI HU CUN</v>
      </c>
      <c r="G174" s="8" t="str">
        <f>VLOOKUP(B174,[1]Sheet1!$C:$H,6,0)</f>
        <v>2025-12-03</v>
      </c>
      <c r="H174" s="8" t="str">
        <f>VLOOKUP(B174,[1]Sheet1!$C:$I,7,0)</f>
        <v>华容县雅好华宾盛宴酒店</v>
      </c>
      <c r="I174" s="8" t="str">
        <f>VLOOKUP(B174,[1]Sheet1!$C:$J,8,0)</f>
        <v>湖南省岳阳市华容县章华镇迎宾中路1号</v>
      </c>
      <c r="J174" s="8" t="str">
        <f>VLOOKUP(B174,[1]Sheet1!$C:$K,9,0)</f>
        <v>华容县治湖先明米业有限公司</v>
      </c>
      <c r="K174" s="8" t="str">
        <f>VLOOKUP(B174,[1]Sheet1!$C:$L,10,0)</f>
        <v>湖南省岳阳市华容县章华镇治湖村3组03号</v>
      </c>
      <c r="L174" s="8" t="str">
        <f>VLOOKUP(B174,[1]Sheet1!$C:$M,11,0)</f>
        <v>2026-01-22</v>
      </c>
      <c r="M174" s="8" t="s">
        <v>16</v>
      </c>
    </row>
    <row r="175" ht="45" customHeight="1" spans="1:13">
      <c r="A175" s="8">
        <v>172</v>
      </c>
      <c r="B175" s="8" t="s">
        <v>187</v>
      </c>
      <c r="C175" s="8" t="str">
        <f>VLOOKUP(B175,[1]Sheet1!$C:$D,2,0)</f>
        <v>鸡蛋</v>
      </c>
      <c r="D175" s="8" t="str">
        <f>VLOOKUP(B175,[1]Sheet1!$C:$E,3,0)</f>
        <v>食用农产品</v>
      </c>
      <c r="E175" s="8" t="str">
        <f>VLOOKUP(B175,[1]Sheet1!$C:$G,5,0)</f>
        <v>/</v>
      </c>
      <c r="F175" s="8" t="str">
        <f>VLOOKUP(B175,[1]Sheet1!$C:$F,4,0)</f>
        <v>/</v>
      </c>
      <c r="G175" s="8" t="str">
        <f>VLOOKUP(B175,[1]Sheet1!$C:$H,6,0)</f>
        <v>2026-01-22</v>
      </c>
      <c r="H175" s="8" t="str">
        <f>VLOOKUP(B175,[1]Sheet1!$C:$I,7,0)</f>
        <v>华容县长诚大酒店有限责任公司</v>
      </c>
      <c r="I175" s="8" t="str">
        <f>VLOOKUP(B175,[1]Sheet1!$C:$J,8,0)</f>
        <v>湖南省岳阳市华容县章华镇迎宾南路1号原长城宾馆3楼</v>
      </c>
      <c r="J175" s="8" t="str">
        <f>VLOOKUP(B175,[1]Sheet1!$C:$K,9,0)</f>
        <v>/</v>
      </c>
      <c r="K175" s="8" t="str">
        <f>VLOOKUP(B175,[1]Sheet1!$C:$L,10,0)</f>
        <v>/</v>
      </c>
      <c r="L175" s="8" t="str">
        <f>VLOOKUP(B175,[1]Sheet1!$C:$M,11,0)</f>
        <v>2026-01-22</v>
      </c>
      <c r="M175" s="8" t="s">
        <v>16</v>
      </c>
    </row>
    <row r="176" ht="58" customHeight="1" spans="1:13">
      <c r="A176" s="8">
        <v>173</v>
      </c>
      <c r="B176" s="10" t="s">
        <v>188</v>
      </c>
      <c r="C176" s="8" t="str">
        <f>VLOOKUP(B176,[1]Sheet1!$C:$D,2,0)</f>
        <v>谷中参稻花香米（大米）</v>
      </c>
      <c r="D176" s="8" t="str">
        <f>VLOOKUP(B176,[1]Sheet1!$C:$E,3,0)</f>
        <v>粮食加工品</v>
      </c>
      <c r="E176" s="8" t="str">
        <f>VLOOKUP(B176,[1]Sheet1!$C:$G,5,0)</f>
        <v>25kg/袋</v>
      </c>
      <c r="F176" s="8" t="str">
        <f>VLOOKUP(B176,[1]Sheet1!$C:$F,4,0)</f>
        <v>谷中参和图形</v>
      </c>
      <c r="G176" s="8" t="str">
        <f>VLOOKUP(B176,[1]Sheet1!$C:$H,6,0)</f>
        <v>2025-12-28</v>
      </c>
      <c r="H176" s="8" t="str">
        <f>VLOOKUP(B176,[1]Sheet1!$C:$I,7,0)</f>
        <v>华容县新世纪大酒店</v>
      </c>
      <c r="I176" s="8" t="str">
        <f>VLOOKUP(B176,[1]Sheet1!$C:$J,8,0)</f>
        <v>湖南省岳阳市华容县章华镇杏花村东路017号</v>
      </c>
      <c r="J176" s="8" t="str">
        <f>VLOOKUP(B176,[1]Sheet1!$C:$K,9,0)</f>
        <v>连云港赣榆大鹏粮油有限公司</v>
      </c>
      <c r="K176" s="8" t="str">
        <f>VLOOKUP(B176,[1]Sheet1!$C:$L,10,0)</f>
        <v>赣榆区墩尚镇</v>
      </c>
      <c r="L176" s="8" t="str">
        <f>VLOOKUP(B176,[1]Sheet1!$C:$M,11,0)</f>
        <v>2026-01-23</v>
      </c>
      <c r="M176" s="8" t="s">
        <v>16</v>
      </c>
    </row>
    <row r="177" ht="44" customHeight="1" spans="1:13">
      <c r="A177" s="8">
        <v>174</v>
      </c>
      <c r="B177" s="10" t="s">
        <v>189</v>
      </c>
      <c r="C177" s="8" t="str">
        <f>VLOOKUP(B177,[1]Sheet1!$C:$D,2,0)</f>
        <v>青椒</v>
      </c>
      <c r="D177" s="8" t="str">
        <f>VLOOKUP(B177,[1]Sheet1!$C:$E,3,0)</f>
        <v>食用农产品</v>
      </c>
      <c r="E177" s="8" t="str">
        <f>VLOOKUP(B177,[1]Sheet1!$C:$G,5,0)</f>
        <v>/</v>
      </c>
      <c r="F177" s="8" t="str">
        <f>VLOOKUP(B177,[1]Sheet1!$C:$F,4,0)</f>
        <v>/</v>
      </c>
      <c r="G177" s="8" t="str">
        <f>VLOOKUP(B177,[1]Sheet1!$C:$H,6,0)</f>
        <v>2026-01-22</v>
      </c>
      <c r="H177" s="8" t="str">
        <f>VLOOKUP(B177,[1]Sheet1!$C:$I,7,0)</f>
        <v>华容县新世纪大酒店</v>
      </c>
      <c r="I177" s="8" t="str">
        <f>VLOOKUP(B177,[1]Sheet1!$C:$J,8,0)</f>
        <v>湖南省岳阳市华容县章华镇杏花村东路017号</v>
      </c>
      <c r="J177" s="8" t="str">
        <f>VLOOKUP(B177,[1]Sheet1!$C:$K,9,0)</f>
        <v>/</v>
      </c>
      <c r="K177" s="8" t="str">
        <f>VLOOKUP(B177,[1]Sheet1!$C:$L,10,0)</f>
        <v>/</v>
      </c>
      <c r="L177" s="8" t="str">
        <f>VLOOKUP(B177,[1]Sheet1!$C:$M,11,0)</f>
        <v>2026-01-23</v>
      </c>
      <c r="M177" s="8" t="s">
        <v>16</v>
      </c>
    </row>
    <row r="178" ht="45" customHeight="1" spans="1:13">
      <c r="A178" s="8">
        <v>175</v>
      </c>
      <c r="B178" s="10" t="s">
        <v>190</v>
      </c>
      <c r="C178" s="8" t="str">
        <f>VLOOKUP(B178,[1]Sheet1!$C:$D,2,0)</f>
        <v>山药</v>
      </c>
      <c r="D178" s="8" t="str">
        <f>VLOOKUP(B178,[1]Sheet1!$C:$E,3,0)</f>
        <v>食用农产品</v>
      </c>
      <c r="E178" s="8" t="str">
        <f>VLOOKUP(B178,[1]Sheet1!$C:$G,5,0)</f>
        <v>/</v>
      </c>
      <c r="F178" s="8" t="str">
        <f>VLOOKUP(B178,[1]Sheet1!$C:$F,4,0)</f>
        <v>/</v>
      </c>
      <c r="G178" s="8" t="str">
        <f>VLOOKUP(B178,[1]Sheet1!$C:$H,6,0)</f>
        <v>2026-01-22</v>
      </c>
      <c r="H178" s="8" t="str">
        <f>VLOOKUP(B178,[1]Sheet1!$C:$I,7,0)</f>
        <v>华容县新世纪大酒店</v>
      </c>
      <c r="I178" s="8" t="str">
        <f>VLOOKUP(B178,[1]Sheet1!$C:$J,8,0)</f>
        <v>湖南省岳阳市华容县章华镇杏花村东路017号</v>
      </c>
      <c r="J178" s="8" t="str">
        <f>VLOOKUP(B178,[1]Sheet1!$C:$K,9,0)</f>
        <v>/</v>
      </c>
      <c r="K178" s="8" t="str">
        <f>VLOOKUP(B178,[1]Sheet1!$C:$L,10,0)</f>
        <v>/</v>
      </c>
      <c r="L178" s="8" t="str">
        <f>VLOOKUP(B178,[1]Sheet1!$C:$M,11,0)</f>
        <v>2026-01-23</v>
      </c>
      <c r="M178" s="8" t="s">
        <v>16</v>
      </c>
    </row>
    <row r="179" ht="43" customHeight="1" spans="1:13">
      <c r="A179" s="8">
        <v>176</v>
      </c>
      <c r="B179" s="10" t="s">
        <v>191</v>
      </c>
      <c r="C179" s="8" t="str">
        <f>VLOOKUP(B179,[1]Sheet1!$C:$D,2,0)</f>
        <v>鸡蛋</v>
      </c>
      <c r="D179" s="8" t="str">
        <f>VLOOKUP(B179,[1]Sheet1!$C:$E,3,0)</f>
        <v>食用农产品</v>
      </c>
      <c r="E179" s="8" t="str">
        <f>VLOOKUP(B179,[1]Sheet1!$C:$G,5,0)</f>
        <v>/</v>
      </c>
      <c r="F179" s="8" t="str">
        <f>VLOOKUP(B179,[1]Sheet1!$C:$F,4,0)</f>
        <v>/</v>
      </c>
      <c r="G179" s="8" t="str">
        <f>VLOOKUP(B179,[1]Sheet1!$C:$H,6,0)</f>
        <v>2026-01-22</v>
      </c>
      <c r="H179" s="8" t="str">
        <f>VLOOKUP(B179,[1]Sheet1!$C:$I,7,0)</f>
        <v>华容县新世纪大酒店</v>
      </c>
      <c r="I179" s="8" t="str">
        <f>VLOOKUP(B179,[1]Sheet1!$C:$J,8,0)</f>
        <v>湖南省岳阳市华容县章华镇杏花村东路017号</v>
      </c>
      <c r="J179" s="8" t="str">
        <f>VLOOKUP(B179,[1]Sheet1!$C:$K,9,0)</f>
        <v>/</v>
      </c>
      <c r="K179" s="8" t="str">
        <f>VLOOKUP(B179,[1]Sheet1!$C:$L,10,0)</f>
        <v>/</v>
      </c>
      <c r="L179" s="8" t="str">
        <f>VLOOKUP(B179,[1]Sheet1!$C:$M,11,0)</f>
        <v>2026-01-23</v>
      </c>
      <c r="M179" s="8" t="s">
        <v>16</v>
      </c>
    </row>
    <row r="180" ht="53" customHeight="1" spans="1:13">
      <c r="A180" s="8">
        <v>177</v>
      </c>
      <c r="B180" s="10" t="s">
        <v>192</v>
      </c>
      <c r="C180" s="8" t="str">
        <f>VLOOKUP(B180,[1]Sheet1!$C:$D,2,0)</f>
        <v>五香味瓜子（熟制坚果与籽类食品）</v>
      </c>
      <c r="D180" s="8" t="str">
        <f>VLOOKUP(B180,[1]Sheet1!$C:$E,3,0)</f>
        <v>炒货食品及坚果制品</v>
      </c>
      <c r="E180" s="8" t="str">
        <f>VLOOKUP(B180,[1]Sheet1!$C:$G,5,0)</f>
        <v>计量称重</v>
      </c>
      <c r="F180" s="8" t="str">
        <f>VLOOKUP(B180,[1]Sheet1!$C:$F,4,0)</f>
        <v>未氏嗑嗑和图形</v>
      </c>
      <c r="G180" s="8" t="str">
        <f>VLOOKUP(B180,[1]Sheet1!$C:$H,6,0)</f>
        <v>2026-01-05</v>
      </c>
      <c r="H180" s="8" t="str">
        <f>VLOOKUP(B180,[1]Sheet1!$C:$I,7,0)</f>
        <v>华容县壹本零食店</v>
      </c>
      <c r="I180" s="8" t="str">
        <f>VLOOKUP(B180,[1]Sheet1!$C:$J,8,0)</f>
        <v>湖南省岳阳市华容县章华镇华容大道中路017-3号</v>
      </c>
      <c r="J180" s="8" t="str">
        <f>VLOOKUP(B180,[1]Sheet1!$C:$K,9,0)</f>
        <v>湖南嗑嗑食品科技有限公司</v>
      </c>
      <c r="K180" s="8" t="str">
        <f>VLOOKUP(B180,[1]Sheet1!$C:$L,10,0)</f>
        <v>浏阳市永安镇芦塘村永胜路101号</v>
      </c>
      <c r="L180" s="8" t="str">
        <f>VLOOKUP(B180,[1]Sheet1!$C:$M,11,0)</f>
        <v>2026-01-23</v>
      </c>
      <c r="M180" s="8" t="s">
        <v>16</v>
      </c>
    </row>
    <row r="181" ht="64" customHeight="1" spans="1:13">
      <c r="A181" s="8">
        <v>178</v>
      </c>
      <c r="B181" s="10" t="s">
        <v>193</v>
      </c>
      <c r="C181" s="8" t="str">
        <f>VLOOKUP(B181,[1]Sheet1!$C:$D,2,0)</f>
        <v>蒜香味花生（熟制坚果与籽类食品（烘炒类））</v>
      </c>
      <c r="D181" s="8" t="str">
        <f>VLOOKUP(B181,[1]Sheet1!$C:$E,3,0)</f>
        <v>炒货食品及坚果制品</v>
      </c>
      <c r="E181" s="8" t="str">
        <f>VLOOKUP(B181,[1]Sheet1!$C:$G,5,0)</f>
        <v>计量称重</v>
      </c>
      <c r="F181" s="8" t="str">
        <f>VLOOKUP(B181,[1]Sheet1!$C:$F,4,0)</f>
        <v>/</v>
      </c>
      <c r="G181" s="8" t="str">
        <f>VLOOKUP(B181,[1]Sheet1!$C:$H,6,0)</f>
        <v>2025-12-25</v>
      </c>
      <c r="H181" s="8" t="str">
        <f>VLOOKUP(B181,[1]Sheet1!$C:$I,7,0)</f>
        <v>华容县壹本零食店</v>
      </c>
      <c r="I181" s="8" t="str">
        <f>VLOOKUP(B181,[1]Sheet1!$C:$J,8,0)</f>
        <v>湖南省岳阳市华容县章华镇华容大道中路017-3号</v>
      </c>
      <c r="J181" s="8" t="str">
        <f>VLOOKUP(B181,[1]Sheet1!$C:$K,9,0)</f>
        <v>安徽乐方食品有限公司</v>
      </c>
      <c r="K181" s="8" t="str">
        <f>VLOOKUP(B181,[1]Sheet1!$C:$L,10,0)</f>
        <v>安徽省宣城市宣州区农产品（食品）加工园（洪林镇）洪晟路1号</v>
      </c>
      <c r="L181" s="8" t="str">
        <f>VLOOKUP(B181,[1]Sheet1!$C:$M,11,0)</f>
        <v>2026-01-23</v>
      </c>
      <c r="M181" s="8" t="s">
        <v>16</v>
      </c>
    </row>
    <row r="182" ht="44" customHeight="1" spans="1:13">
      <c r="A182" s="8">
        <v>179</v>
      </c>
      <c r="B182" s="10" t="s">
        <v>194</v>
      </c>
      <c r="C182" s="8" t="str">
        <f>VLOOKUP(B182,[1]Sheet1!$C:$D,2,0)</f>
        <v>豆花串（豆干再制品）</v>
      </c>
      <c r="D182" s="8" t="str">
        <f>VLOOKUP(B182,[1]Sheet1!$C:$E,3,0)</f>
        <v>豆制品</v>
      </c>
      <c r="E182" s="8" t="str">
        <f>VLOOKUP(B182,[1]Sheet1!$C:$G,5,0)</f>
        <v>计量称重</v>
      </c>
      <c r="F182" s="8" t="str">
        <f>VLOOKUP(B182,[1]Sheet1!$C:$F,4,0)</f>
        <v>乡乡嘴</v>
      </c>
      <c r="G182" s="8" t="str">
        <f>VLOOKUP(B182,[1]Sheet1!$C:$H,6,0)</f>
        <v>2025-12-25</v>
      </c>
      <c r="H182" s="8" t="str">
        <f>VLOOKUP(B182,[1]Sheet1!$C:$I,7,0)</f>
        <v>华容县壹本零食店</v>
      </c>
      <c r="I182" s="8" t="str">
        <f>VLOOKUP(B182,[1]Sheet1!$C:$J,8,0)</f>
        <v>湖南省岳阳市华容县章华镇华容大道中路017-3号</v>
      </c>
      <c r="J182" s="8" t="str">
        <f>VLOOKUP(B182,[1]Sheet1!$C:$K,9,0)</f>
        <v>湖南乡乡汇食品有限公司</v>
      </c>
      <c r="K182" s="8" t="str">
        <f>VLOOKUP(B182,[1]Sheet1!$C:$L,10,0)</f>
        <v>湖南省邵阳市武冈市恒泰路</v>
      </c>
      <c r="L182" s="8" t="str">
        <f>VLOOKUP(B182,[1]Sheet1!$C:$M,11,0)</f>
        <v>2026-01-23</v>
      </c>
      <c r="M182" s="8" t="s">
        <v>16</v>
      </c>
    </row>
    <row r="183" ht="62" customHeight="1" spans="1:13">
      <c r="A183" s="8">
        <v>180</v>
      </c>
      <c r="B183" s="10" t="s">
        <v>195</v>
      </c>
      <c r="C183" s="8" t="str">
        <f>VLOOKUP(B183,[1]Sheet1!$C:$D,2,0)</f>
        <v>劲道豆干</v>
      </c>
      <c r="D183" s="8" t="str">
        <f>VLOOKUP(B183,[1]Sheet1!$C:$E,3,0)</f>
        <v>豆制品</v>
      </c>
      <c r="E183" s="8" t="str">
        <f>VLOOKUP(B183,[1]Sheet1!$C:$G,5,0)</f>
        <v>计量称重</v>
      </c>
      <c r="F183" s="8" t="str">
        <f>VLOOKUP(B183,[1]Sheet1!$C:$F,4,0)</f>
        <v>盐津铺子和图形</v>
      </c>
      <c r="G183" s="8" t="str">
        <f>VLOOKUP(B183,[1]Sheet1!$C:$H,6,0)</f>
        <v>2025-11-26</v>
      </c>
      <c r="H183" s="8" t="str">
        <f>VLOOKUP(B183,[1]Sheet1!$C:$I,7,0)</f>
        <v>华容县壹本零食店</v>
      </c>
      <c r="I183" s="8" t="str">
        <f>VLOOKUP(B183,[1]Sheet1!$C:$J,8,0)</f>
        <v>湖南省岳阳市华容县章华镇华容大道中路017-3号</v>
      </c>
      <c r="J183" s="8" t="str">
        <f>VLOOKUP(B183,[1]Sheet1!$C:$K,9,0)</f>
        <v>湖南津匠食品有限公司</v>
      </c>
      <c r="K183" s="8" t="str">
        <f>VLOOKUP(B183,[1]Sheet1!$C:$L,10,0)</f>
        <v>湖南省长沙市浏阳市省级农业科技园区老浏东路以北，德诚路以东</v>
      </c>
      <c r="L183" s="8" t="str">
        <f>VLOOKUP(B183,[1]Sheet1!$C:$M,11,0)</f>
        <v>2026-01-23</v>
      </c>
      <c r="M183" s="8" t="s">
        <v>16</v>
      </c>
    </row>
    <row r="184" ht="54" customHeight="1" spans="1:13">
      <c r="A184" s="8">
        <v>181</v>
      </c>
      <c r="B184" s="10" t="s">
        <v>196</v>
      </c>
      <c r="C184" s="8" t="str">
        <f>VLOOKUP(B184,[1]Sheet1!$C:$D,2,0)</f>
        <v>铁棍山药</v>
      </c>
      <c r="D184" s="8" t="str">
        <f>VLOOKUP(B184,[1]Sheet1!$C:$E,3,0)</f>
        <v>食用农产品</v>
      </c>
      <c r="E184" s="8" t="str">
        <f>VLOOKUP(B184,[1]Sheet1!$C:$G,5,0)</f>
        <v>/</v>
      </c>
      <c r="F184" s="8" t="str">
        <f>VLOOKUP(B184,[1]Sheet1!$C:$F,4,0)</f>
        <v>/</v>
      </c>
      <c r="G184" s="8" t="str">
        <f>VLOOKUP(B184,[1]Sheet1!$C:$H,6,0)</f>
        <v>2026-01-22</v>
      </c>
      <c r="H184" s="8" t="str">
        <f>VLOOKUP(B184,[1]Sheet1!$C:$I,7,0)</f>
        <v>岳阳县发到家商贸有限公司</v>
      </c>
      <c r="I184" s="8" t="str">
        <f>VLOOKUP(B184,[1]Sheet1!$C:$J,8,0)</f>
        <v>岳阳县荣家湾镇长丰路与城南路交叉口(亿丰时代广场二期1幢1楼1142铺)</v>
      </c>
      <c r="J184" s="8" t="str">
        <f>VLOOKUP(B184,[1]Sheet1!$C:$K,9,0)</f>
        <v>/</v>
      </c>
      <c r="K184" s="8" t="str">
        <f>VLOOKUP(B184,[1]Sheet1!$C:$L,10,0)</f>
        <v>/</v>
      </c>
      <c r="L184" s="8" t="str">
        <f>VLOOKUP(B184,[1]Sheet1!$C:$M,11,0)</f>
        <v>2026-01-23</v>
      </c>
      <c r="M184" s="8" t="s">
        <v>16</v>
      </c>
    </row>
    <row r="185" ht="54" customHeight="1" spans="1:13">
      <c r="A185" s="8">
        <v>182</v>
      </c>
      <c r="B185" s="10" t="s">
        <v>197</v>
      </c>
      <c r="C185" s="8" t="str">
        <f>VLOOKUP(B185,[1]Sheet1!$C:$D,2,0)</f>
        <v>大白菜</v>
      </c>
      <c r="D185" s="8" t="str">
        <f>VLOOKUP(B185,[1]Sheet1!$C:$E,3,0)</f>
        <v>食用农产品</v>
      </c>
      <c r="E185" s="8" t="str">
        <f>VLOOKUP(B185,[1]Sheet1!$C:$G,5,0)</f>
        <v>/</v>
      </c>
      <c r="F185" s="8" t="str">
        <f>VLOOKUP(B185,[1]Sheet1!$C:$F,4,0)</f>
        <v>/</v>
      </c>
      <c r="G185" s="8" t="str">
        <f>VLOOKUP(B185,[1]Sheet1!$C:$H,6,0)</f>
        <v>2026-01-22</v>
      </c>
      <c r="H185" s="8" t="str">
        <f>VLOOKUP(B185,[1]Sheet1!$C:$I,7,0)</f>
        <v>岳阳县发到家商贸有限公司</v>
      </c>
      <c r="I185" s="8" t="str">
        <f>VLOOKUP(B185,[1]Sheet1!$C:$J,8,0)</f>
        <v>岳阳县荣家湾镇长丰路与城南路交叉口(亿丰时代广场二期1幢1楼1142铺)</v>
      </c>
      <c r="J185" s="8" t="str">
        <f>VLOOKUP(B185,[1]Sheet1!$C:$K,9,0)</f>
        <v>/</v>
      </c>
      <c r="K185" s="8" t="str">
        <f>VLOOKUP(B185,[1]Sheet1!$C:$L,10,0)</f>
        <v>/</v>
      </c>
      <c r="L185" s="8" t="str">
        <f>VLOOKUP(B185,[1]Sheet1!$C:$M,11,0)</f>
        <v>2026-01-23</v>
      </c>
      <c r="M185" s="8" t="s">
        <v>16</v>
      </c>
    </row>
    <row r="186" ht="54" customHeight="1" spans="1:13">
      <c r="A186" s="8">
        <v>183</v>
      </c>
      <c r="B186" s="10" t="s">
        <v>198</v>
      </c>
      <c r="C186" s="8" t="str">
        <f>VLOOKUP(B186,[1]Sheet1!$C:$D,2,0)</f>
        <v>上海青（普通白菜）</v>
      </c>
      <c r="D186" s="8" t="str">
        <f>VLOOKUP(B186,[1]Sheet1!$C:$E,3,0)</f>
        <v>食用农产品</v>
      </c>
      <c r="E186" s="8" t="str">
        <f>VLOOKUP(B186,[1]Sheet1!$C:$G,5,0)</f>
        <v>/</v>
      </c>
      <c r="F186" s="8" t="str">
        <f>VLOOKUP(B186,[1]Sheet1!$C:$F,4,0)</f>
        <v>/</v>
      </c>
      <c r="G186" s="8" t="str">
        <f>VLOOKUP(B186,[1]Sheet1!$C:$H,6,0)</f>
        <v>2026-01-22</v>
      </c>
      <c r="H186" s="8" t="str">
        <f>VLOOKUP(B186,[1]Sheet1!$C:$I,7,0)</f>
        <v>岳阳县发到家商贸有限公司</v>
      </c>
      <c r="I186" s="8" t="str">
        <f>VLOOKUP(B186,[1]Sheet1!$C:$J,8,0)</f>
        <v>岳阳县荣家湾镇长丰路与城南路交叉口(亿丰时代广场二期1幢1楼1142铺)</v>
      </c>
      <c r="J186" s="8" t="str">
        <f>VLOOKUP(B186,[1]Sheet1!$C:$K,9,0)</f>
        <v>/</v>
      </c>
      <c r="K186" s="8" t="str">
        <f>VLOOKUP(B186,[1]Sheet1!$C:$L,10,0)</f>
        <v>/</v>
      </c>
      <c r="L186" s="8" t="str">
        <f>VLOOKUP(B186,[1]Sheet1!$C:$M,11,0)</f>
        <v>2026-01-23</v>
      </c>
      <c r="M186" s="8" t="s">
        <v>16</v>
      </c>
    </row>
    <row r="187" ht="56" customHeight="1" spans="1:13">
      <c r="A187" s="8">
        <v>184</v>
      </c>
      <c r="B187" s="10" t="s">
        <v>199</v>
      </c>
      <c r="C187" s="8" t="str">
        <f>VLOOKUP(B187,[1]Sheet1!$C:$D,2,0)</f>
        <v>猪肉</v>
      </c>
      <c r="D187" s="8" t="str">
        <f>VLOOKUP(B187,[1]Sheet1!$C:$E,3,0)</f>
        <v>食用农产品</v>
      </c>
      <c r="E187" s="8" t="str">
        <f>VLOOKUP(B187,[1]Sheet1!$C:$G,5,0)</f>
        <v>/</v>
      </c>
      <c r="F187" s="8" t="str">
        <f>VLOOKUP(B187,[1]Sheet1!$C:$F,4,0)</f>
        <v>/</v>
      </c>
      <c r="G187" s="8" t="str">
        <f>VLOOKUP(B187,[1]Sheet1!$C:$H,6,0)</f>
        <v>2026-01-23</v>
      </c>
      <c r="H187" s="8" t="str">
        <f>VLOOKUP(B187,[1]Sheet1!$C:$I,7,0)</f>
        <v>岳阳县发到家商贸有限公司</v>
      </c>
      <c r="I187" s="8" t="str">
        <f>VLOOKUP(B187,[1]Sheet1!$C:$J,8,0)</f>
        <v>岳阳县荣家湾镇长丰路与城南路交叉口(亿丰时代广场二期1幢1楼1142铺)</v>
      </c>
      <c r="J187" s="8" t="str">
        <f>VLOOKUP(B187,[1]Sheet1!$C:$K,9,0)</f>
        <v>湖南颐丰食品有限公司</v>
      </c>
      <c r="K187" s="8" t="str">
        <f>VLOOKUP(B187,[1]Sheet1!$C:$L,10,0)</f>
        <v>湖南省益阳市资阳区湖南颐丰食品有限公司</v>
      </c>
      <c r="L187" s="8" t="str">
        <f>VLOOKUP(B187,[1]Sheet1!$C:$M,11,0)</f>
        <v>2026-01-23</v>
      </c>
      <c r="M187" s="8" t="s">
        <v>16</v>
      </c>
    </row>
    <row r="188" ht="58" customHeight="1" spans="1:13">
      <c r="A188" s="8">
        <v>185</v>
      </c>
      <c r="B188" s="10" t="s">
        <v>200</v>
      </c>
      <c r="C188" s="8" t="str">
        <f>VLOOKUP(B188,[1]Sheet1!$C:$D,2,0)</f>
        <v>牛肉</v>
      </c>
      <c r="D188" s="8" t="str">
        <f>VLOOKUP(B188,[1]Sheet1!$C:$E,3,0)</f>
        <v>食用农产品</v>
      </c>
      <c r="E188" s="8" t="str">
        <f>VLOOKUP(B188,[1]Sheet1!$C:$G,5,0)</f>
        <v>/</v>
      </c>
      <c r="F188" s="8" t="str">
        <f>VLOOKUP(B188,[1]Sheet1!$C:$F,4,0)</f>
        <v>/</v>
      </c>
      <c r="G188" s="8" t="str">
        <f>VLOOKUP(B188,[1]Sheet1!$C:$H,6,0)</f>
        <v>2026-01-22</v>
      </c>
      <c r="H188" s="8" t="str">
        <f>VLOOKUP(B188,[1]Sheet1!$C:$I,7,0)</f>
        <v>岳阳县发到家商贸有限公司</v>
      </c>
      <c r="I188" s="8" t="str">
        <f>VLOOKUP(B188,[1]Sheet1!$C:$J,8,0)</f>
        <v>岳阳县荣家湾镇长丰路与城南路交叉口(亿丰时代广场二期1幢1楼1142铺)</v>
      </c>
      <c r="J188" s="8" t="str">
        <f>VLOOKUP(B188,[1]Sheet1!$C:$K,9,0)</f>
        <v>河南伊赛肉业有限公司</v>
      </c>
      <c r="K188" s="8" t="str">
        <f>VLOOKUP(B188,[1]Sheet1!$C:$L,10,0)</f>
        <v>经济技术开发区华芳路南侧008号</v>
      </c>
      <c r="L188" s="8" t="str">
        <f>VLOOKUP(B188,[1]Sheet1!$C:$M,11,0)</f>
        <v>2026-01-23</v>
      </c>
      <c r="M188" s="8" t="s">
        <v>16</v>
      </c>
    </row>
    <row r="189" ht="54" customHeight="1" spans="1:13">
      <c r="A189" s="8">
        <v>186</v>
      </c>
      <c r="B189" s="10" t="s">
        <v>201</v>
      </c>
      <c r="C189" s="8" t="str">
        <f>VLOOKUP(B189,[1]Sheet1!$C:$D,2,0)</f>
        <v>黄鸭叫（淡水鱼）</v>
      </c>
      <c r="D189" s="8" t="str">
        <f>VLOOKUP(B189,[1]Sheet1!$C:$E,3,0)</f>
        <v>食用农产品</v>
      </c>
      <c r="E189" s="8" t="str">
        <f>VLOOKUP(B189,[1]Sheet1!$C:$G,5,0)</f>
        <v>/</v>
      </c>
      <c r="F189" s="8" t="str">
        <f>VLOOKUP(B189,[1]Sheet1!$C:$F,4,0)</f>
        <v>/</v>
      </c>
      <c r="G189" s="8" t="str">
        <f>VLOOKUP(B189,[1]Sheet1!$C:$H,6,0)</f>
        <v>2026-01-22</v>
      </c>
      <c r="H189" s="8" t="str">
        <f>VLOOKUP(B189,[1]Sheet1!$C:$I,7,0)</f>
        <v>岳阳县发到家商贸有限公司</v>
      </c>
      <c r="I189" s="8" t="str">
        <f>VLOOKUP(B189,[1]Sheet1!$C:$J,8,0)</f>
        <v>岳阳县荣家湾镇长丰路与城南路交叉口(亿丰时代广场二期1幢1楼1142铺)</v>
      </c>
      <c r="J189" s="8" t="str">
        <f>VLOOKUP(B189,[1]Sheet1!$C:$K,9,0)</f>
        <v>/</v>
      </c>
      <c r="K189" s="8" t="str">
        <f>VLOOKUP(B189,[1]Sheet1!$C:$L,10,0)</f>
        <v>/</v>
      </c>
      <c r="L189" s="8" t="str">
        <f>VLOOKUP(B189,[1]Sheet1!$C:$M,11,0)</f>
        <v>2026-01-23</v>
      </c>
      <c r="M189" s="8" t="s">
        <v>16</v>
      </c>
    </row>
    <row r="190" ht="54" customHeight="1" spans="1:13">
      <c r="A190" s="8">
        <v>187</v>
      </c>
      <c r="B190" s="10" t="s">
        <v>202</v>
      </c>
      <c r="C190" s="8" t="str">
        <f>VLOOKUP(B190,[1]Sheet1!$C:$D,2,0)</f>
        <v>大鲈鱼（淡水鱼）</v>
      </c>
      <c r="D190" s="8" t="str">
        <f>VLOOKUP(B190,[1]Sheet1!$C:$E,3,0)</f>
        <v>食用农产品</v>
      </c>
      <c r="E190" s="8" t="str">
        <f>VLOOKUP(B190,[1]Sheet1!$C:$G,5,0)</f>
        <v>/</v>
      </c>
      <c r="F190" s="8" t="str">
        <f>VLOOKUP(B190,[1]Sheet1!$C:$F,4,0)</f>
        <v>/</v>
      </c>
      <c r="G190" s="8" t="str">
        <f>VLOOKUP(B190,[1]Sheet1!$C:$H,6,0)</f>
        <v>2026-01-22</v>
      </c>
      <c r="H190" s="8" t="str">
        <f>VLOOKUP(B190,[1]Sheet1!$C:$I,7,0)</f>
        <v>岳阳县发到家商贸有限公司</v>
      </c>
      <c r="I190" s="8" t="str">
        <f>VLOOKUP(B190,[1]Sheet1!$C:$J,8,0)</f>
        <v>岳阳县荣家湾镇长丰路与城南路交叉口(亿丰时代广场二期1幢1楼1142铺)</v>
      </c>
      <c r="J190" s="8" t="str">
        <f>VLOOKUP(B190,[1]Sheet1!$C:$K,9,0)</f>
        <v>/</v>
      </c>
      <c r="K190" s="8" t="str">
        <f>VLOOKUP(B190,[1]Sheet1!$C:$L,10,0)</f>
        <v>/</v>
      </c>
      <c r="L190" s="8" t="str">
        <f>VLOOKUP(B190,[1]Sheet1!$C:$M,11,0)</f>
        <v>2026-01-23</v>
      </c>
      <c r="M190" s="8" t="s">
        <v>16</v>
      </c>
    </row>
    <row r="191" ht="57" customHeight="1" spans="1:13">
      <c r="A191" s="8">
        <v>188</v>
      </c>
      <c r="B191" s="10" t="s">
        <v>203</v>
      </c>
      <c r="C191" s="8" t="str">
        <f>VLOOKUP(B191,[1]Sheet1!$C:$D,2,0)</f>
        <v>油麦菜</v>
      </c>
      <c r="D191" s="8" t="str">
        <f>VLOOKUP(B191,[1]Sheet1!$C:$E,3,0)</f>
        <v>食用农产品</v>
      </c>
      <c r="E191" s="8" t="str">
        <f>VLOOKUP(B191,[1]Sheet1!$C:$G,5,0)</f>
        <v>/</v>
      </c>
      <c r="F191" s="8" t="str">
        <f>VLOOKUP(B191,[1]Sheet1!$C:$F,4,0)</f>
        <v>/</v>
      </c>
      <c r="G191" s="8" t="str">
        <f>VLOOKUP(B191,[1]Sheet1!$C:$H,6,0)</f>
        <v>2026-01-22</v>
      </c>
      <c r="H191" s="8" t="str">
        <f>VLOOKUP(B191,[1]Sheet1!$C:$I,7,0)</f>
        <v>岳阳县发到家商贸有限公司</v>
      </c>
      <c r="I191" s="8" t="str">
        <f>VLOOKUP(B191,[1]Sheet1!$C:$J,8,0)</f>
        <v>岳阳县荣家湾镇长丰路与城南路交叉口(亿丰时代广场二期1幢1楼1142铺)</v>
      </c>
      <c r="J191" s="8" t="str">
        <f>VLOOKUP(B191,[1]Sheet1!$C:$K,9,0)</f>
        <v>/</v>
      </c>
      <c r="K191" s="8" t="str">
        <f>VLOOKUP(B191,[1]Sheet1!$C:$L,10,0)</f>
        <v>/</v>
      </c>
      <c r="L191" s="8" t="str">
        <f>VLOOKUP(B191,[1]Sheet1!$C:$M,11,0)</f>
        <v>2026-01-23</v>
      </c>
      <c r="M191" s="8" t="s">
        <v>16</v>
      </c>
    </row>
    <row r="192" ht="53" customHeight="1" spans="1:13">
      <c r="A192" s="8">
        <v>189</v>
      </c>
      <c r="B192" s="10" t="s">
        <v>204</v>
      </c>
      <c r="C192" s="8" t="str">
        <f>VLOOKUP(B192,[1]Sheet1!$C:$D,2,0)</f>
        <v>特摩谷柬埔寨香米（大米）</v>
      </c>
      <c r="D192" s="8" t="str">
        <f>VLOOKUP(B192,[1]Sheet1!$C:$E,3,0)</f>
        <v>粮食加工品</v>
      </c>
      <c r="E192" s="8" t="str">
        <f>VLOOKUP(B192,[1]Sheet1!$C:$G,5,0)</f>
        <v>10kg/袋</v>
      </c>
      <c r="F192" s="8" t="str">
        <f>VLOOKUP(B192,[1]Sheet1!$C:$F,4,0)</f>
        <v>特摩谷和图形</v>
      </c>
      <c r="G192" s="8" t="str">
        <f>VLOOKUP(B192,[1]Sheet1!$C:$H,6,0)</f>
        <v>2025-10-22</v>
      </c>
      <c r="H192" s="8" t="str">
        <f>VLOOKUP(B192,[1]Sheet1!$C:$I,7,0)</f>
        <v>华容县冠君酒店管理有限公司</v>
      </c>
      <c r="I192" s="8" t="str">
        <f>VLOOKUP(B192,[1]Sheet1!$C:$J,8,0)</f>
        <v>湖南省岳阳市华容县章华镇田家湖生态新区人民南路088号</v>
      </c>
      <c r="J192" s="8" t="str">
        <f>VLOOKUP(B192,[1]Sheet1!$C:$K,9,0)</f>
        <v>湖南盛满香粮油有限公司</v>
      </c>
      <c r="K192" s="8" t="str">
        <f>VLOOKUP(B192,[1]Sheet1!$C:$L,10,0)</f>
        <v>湖南省岳阳市临湘市马安村肖黄片组</v>
      </c>
      <c r="L192" s="8" t="str">
        <f>VLOOKUP(B192,[1]Sheet1!$C:$M,11,0)</f>
        <v>2026-01-26</v>
      </c>
      <c r="M192" s="8" t="s">
        <v>16</v>
      </c>
    </row>
    <row r="193" ht="56" customHeight="1" spans="1:13">
      <c r="A193" s="8">
        <v>190</v>
      </c>
      <c r="B193" s="10" t="s">
        <v>205</v>
      </c>
      <c r="C193" s="8" t="str">
        <f>VLOOKUP(B193,[1]Sheet1!$C:$D,2,0)</f>
        <v>龙口粉丝</v>
      </c>
      <c r="D193" s="8" t="str">
        <f>VLOOKUP(B193,[1]Sheet1!$C:$E,3,0)</f>
        <v>淀粉及淀粉制品</v>
      </c>
      <c r="E193" s="8" t="str">
        <f>VLOOKUP(B193,[1]Sheet1!$C:$G,5,0)</f>
        <v>500克/袋</v>
      </c>
      <c r="F193" s="8" t="str">
        <f>VLOOKUP(B193,[1]Sheet1!$C:$F,4,0)</f>
        <v>潤龍和图形</v>
      </c>
      <c r="G193" s="8" t="str">
        <f>VLOOKUP(B193,[1]Sheet1!$C:$H,6,0)</f>
        <v>2025-11-03</v>
      </c>
      <c r="H193" s="8" t="str">
        <f>VLOOKUP(B193,[1]Sheet1!$C:$I,7,0)</f>
        <v>华容县冠君酒店管理有限公司</v>
      </c>
      <c r="I193" s="8" t="str">
        <f>VLOOKUP(B193,[1]Sheet1!$C:$J,8,0)</f>
        <v>湖南省岳阳市华容县章华镇田家湖生态新区人民南路088号</v>
      </c>
      <c r="J193" s="8" t="str">
        <f>VLOOKUP(B193,[1]Sheet1!$C:$K,9,0)</f>
        <v>招远市宏润食品有限公司</v>
      </c>
      <c r="K193" s="8" t="str">
        <f>VLOOKUP(B193,[1]Sheet1!$C:$L,10,0)</f>
        <v>招远市玲珑镇沟上</v>
      </c>
      <c r="L193" s="8" t="str">
        <f>VLOOKUP(B193,[1]Sheet1!$C:$M,11,0)</f>
        <v>2026-01-26</v>
      </c>
      <c r="M193" s="8" t="s">
        <v>16</v>
      </c>
    </row>
    <row r="194" ht="54" customHeight="1" spans="1:13">
      <c r="A194" s="8">
        <v>191</v>
      </c>
      <c r="B194" s="10" t="s">
        <v>206</v>
      </c>
      <c r="C194" s="8" t="str">
        <f>VLOOKUP(B194,[1]Sheet1!$C:$D,2,0)</f>
        <v>重庆火锅精品底料</v>
      </c>
      <c r="D194" s="8" t="str">
        <f>VLOOKUP(B194,[1]Sheet1!$C:$E,3,0)</f>
        <v>调味品</v>
      </c>
      <c r="E194" s="8" t="str">
        <f>VLOOKUP(B194,[1]Sheet1!$C:$G,5,0)</f>
        <v>300克/袋</v>
      </c>
      <c r="F194" s="8" t="str">
        <f>VLOOKUP(B194,[1]Sheet1!$C:$F,4,0)</f>
        <v>三佳sanjia和图形</v>
      </c>
      <c r="G194" s="8" t="str">
        <f>VLOOKUP(B194,[1]Sheet1!$C:$H,6,0)</f>
        <v>2025-05-23</v>
      </c>
      <c r="H194" s="8" t="str">
        <f>VLOOKUP(B194,[1]Sheet1!$C:$I,7,0)</f>
        <v>华容县冠君酒店管理有限公司</v>
      </c>
      <c r="I194" s="8" t="str">
        <f>VLOOKUP(B194,[1]Sheet1!$C:$J,8,0)</f>
        <v>湖南省岳阳市华容县章华镇田家湖生态新区人民南路088号</v>
      </c>
      <c r="J194" s="8" t="str">
        <f>VLOOKUP(B194,[1]Sheet1!$C:$K,9,0)</f>
        <v>重庆三五世全食品有限公司</v>
      </c>
      <c r="K194" s="8" t="str">
        <f>VLOOKUP(B194,[1]Sheet1!$C:$L,10,0)</f>
        <v>重庆市九龙坡区福园路1号</v>
      </c>
      <c r="L194" s="8" t="str">
        <f>VLOOKUP(B194,[1]Sheet1!$C:$M,11,0)</f>
        <v>2026-01-26</v>
      </c>
      <c r="M194" s="8" t="s">
        <v>16</v>
      </c>
    </row>
    <row r="195" ht="52" customHeight="1" spans="1:13">
      <c r="A195" s="8">
        <v>192</v>
      </c>
      <c r="B195" s="10" t="s">
        <v>207</v>
      </c>
      <c r="C195" s="8" t="str">
        <f>VLOOKUP(B195,[1]Sheet1!$C:$D,2,0)</f>
        <v>鸡蛋</v>
      </c>
      <c r="D195" s="8" t="str">
        <f>VLOOKUP(B195,[1]Sheet1!$C:$E,3,0)</f>
        <v>食用农产品</v>
      </c>
      <c r="E195" s="8" t="str">
        <f>VLOOKUP(B195,[1]Sheet1!$C:$G,5,0)</f>
        <v>/</v>
      </c>
      <c r="F195" s="8" t="str">
        <f>VLOOKUP(B195,[1]Sheet1!$C:$F,4,0)</f>
        <v>/</v>
      </c>
      <c r="G195" s="8" t="str">
        <f>VLOOKUP(B195,[1]Sheet1!$C:$H,6,0)</f>
        <v>2026-01-20</v>
      </c>
      <c r="H195" s="8" t="str">
        <f>VLOOKUP(B195,[1]Sheet1!$C:$I,7,0)</f>
        <v>华容县冠君酒店管理有限公司</v>
      </c>
      <c r="I195" s="8" t="str">
        <f>VLOOKUP(B195,[1]Sheet1!$C:$J,8,0)</f>
        <v>湖南省岳阳市华容县章华镇田家湖生态新区人民南路088号</v>
      </c>
      <c r="J195" s="8" t="str">
        <f>VLOOKUP(B195,[1]Sheet1!$C:$K,9,0)</f>
        <v>/</v>
      </c>
      <c r="K195" s="8" t="str">
        <f>VLOOKUP(B195,[1]Sheet1!$C:$L,10,0)</f>
        <v>/</v>
      </c>
      <c r="L195" s="8" t="str">
        <f>VLOOKUP(B195,[1]Sheet1!$C:$M,11,0)</f>
        <v>2026-01-26</v>
      </c>
      <c r="M195" s="8" t="s">
        <v>16</v>
      </c>
    </row>
    <row r="196" ht="52" customHeight="1" spans="1:13">
      <c r="A196" s="8">
        <v>193</v>
      </c>
      <c r="B196" s="10" t="s">
        <v>208</v>
      </c>
      <c r="C196" s="8" t="str">
        <f>VLOOKUP(B196,[1]Sheet1!$C:$D,2,0)</f>
        <v>生姜</v>
      </c>
      <c r="D196" s="8" t="str">
        <f>VLOOKUP(B196,[1]Sheet1!$C:$E,3,0)</f>
        <v>食用农产品</v>
      </c>
      <c r="E196" s="8" t="str">
        <f>VLOOKUP(B196,[1]Sheet1!$C:$G,5,0)</f>
        <v>/</v>
      </c>
      <c r="F196" s="8" t="str">
        <f>VLOOKUP(B196,[1]Sheet1!$C:$F,4,0)</f>
        <v>/</v>
      </c>
      <c r="G196" s="8" t="str">
        <f>VLOOKUP(B196,[1]Sheet1!$C:$H,6,0)</f>
        <v>2026-01-25</v>
      </c>
      <c r="H196" s="8" t="str">
        <f>VLOOKUP(B196,[1]Sheet1!$C:$I,7,0)</f>
        <v>华容县冠君酒店管理有限公司</v>
      </c>
      <c r="I196" s="8" t="str">
        <f>VLOOKUP(B196,[1]Sheet1!$C:$J,8,0)</f>
        <v>湖南省岳阳市华容县章华镇田家湖生态新区人民南路088号</v>
      </c>
      <c r="J196" s="8" t="str">
        <f>VLOOKUP(B196,[1]Sheet1!$C:$K,9,0)</f>
        <v>/</v>
      </c>
      <c r="K196" s="8" t="str">
        <f>VLOOKUP(B196,[1]Sheet1!$C:$L,10,0)</f>
        <v>/</v>
      </c>
      <c r="L196" s="8" t="str">
        <f>VLOOKUP(B196,[1]Sheet1!$C:$M,11,0)</f>
        <v>2026-01-26</v>
      </c>
      <c r="M196" s="8" t="s">
        <v>16</v>
      </c>
    </row>
    <row r="197" ht="57" customHeight="1" spans="1:13">
      <c r="A197" s="8">
        <v>194</v>
      </c>
      <c r="B197" s="10" t="s">
        <v>209</v>
      </c>
      <c r="C197" s="8" t="str">
        <f>VLOOKUP(B197,[1]Sheet1!$C:$D,2,0)</f>
        <v>泰香米（大米）</v>
      </c>
      <c r="D197" s="8" t="str">
        <f>VLOOKUP(B197,[1]Sheet1!$C:$E,3,0)</f>
        <v>粮食加工品</v>
      </c>
      <c r="E197" s="8" t="str">
        <f>VLOOKUP(B197,[1]Sheet1!$C:$G,5,0)</f>
        <v>10kg/袋</v>
      </c>
      <c r="F197" s="8" t="str">
        <f>VLOOKUP(B197,[1]Sheet1!$C:$F,4,0)</f>
        <v>荆襄九郡和图形</v>
      </c>
      <c r="G197" s="8" t="str">
        <f>VLOOKUP(B197,[1]Sheet1!$C:$H,6,0)</f>
        <v>2026-01-10</v>
      </c>
      <c r="H197" s="8" t="str">
        <f>VLOOKUP(B197,[1]Sheet1!$C:$I,7,0)</f>
        <v>华容县一品蓉和宴会厅</v>
      </c>
      <c r="I197" s="8" t="str">
        <f>VLOOKUP(B197,[1]Sheet1!$C:$J,8,0)</f>
        <v>湖南省岳阳市华容县章华镇沿河北路012号二楼</v>
      </c>
      <c r="J197" s="8" t="str">
        <f>VLOOKUP(B197,[1]Sheet1!$C:$K,9,0)</f>
        <v>湖北荆襄九郡米业股份有限公司</v>
      </c>
      <c r="K197" s="8" t="str">
        <f>VLOOKUP(B197,[1]Sheet1!$C:$L,10,0)</f>
        <v>湖北省荆州市石首市高陵镇杨浦路190号</v>
      </c>
      <c r="L197" s="8" t="str">
        <f>VLOOKUP(B197,[1]Sheet1!$C:$M,11,0)</f>
        <v>2026-01-26</v>
      </c>
      <c r="M197" s="8" t="s">
        <v>16</v>
      </c>
    </row>
    <row r="198" ht="43" customHeight="1" spans="1:13">
      <c r="A198" s="8">
        <v>195</v>
      </c>
      <c r="B198" s="10" t="s">
        <v>210</v>
      </c>
      <c r="C198" s="8" t="str">
        <f>VLOOKUP(B198,[1]Sheet1!$C:$D,2,0)</f>
        <v>山药</v>
      </c>
      <c r="D198" s="8" t="str">
        <f>VLOOKUP(B198,[1]Sheet1!$C:$E,3,0)</f>
        <v>食用农产品</v>
      </c>
      <c r="E198" s="8" t="str">
        <f>VLOOKUP(B198,[1]Sheet1!$C:$G,5,0)</f>
        <v>/</v>
      </c>
      <c r="F198" s="8" t="str">
        <f>VLOOKUP(B198,[1]Sheet1!$C:$F,4,0)</f>
        <v>/</v>
      </c>
      <c r="G198" s="8" t="str">
        <f>VLOOKUP(B198,[1]Sheet1!$C:$H,6,0)</f>
        <v>2026-01-25</v>
      </c>
      <c r="H198" s="8" t="str">
        <f>VLOOKUP(B198,[1]Sheet1!$C:$I,7,0)</f>
        <v>华容县一品蓉和宴会厅</v>
      </c>
      <c r="I198" s="8" t="str">
        <f>VLOOKUP(B198,[1]Sheet1!$C:$J,8,0)</f>
        <v>湖南省岳阳市华容县章华镇沿河北路012号二楼</v>
      </c>
      <c r="J198" s="8" t="str">
        <f>VLOOKUP(B198,[1]Sheet1!$C:$K,9,0)</f>
        <v>/</v>
      </c>
      <c r="K198" s="8" t="str">
        <f>VLOOKUP(B198,[1]Sheet1!$C:$L,10,0)</f>
        <v>/</v>
      </c>
      <c r="L198" s="8" t="str">
        <f>VLOOKUP(B198,[1]Sheet1!$C:$M,11,0)</f>
        <v>2026-01-26</v>
      </c>
      <c r="M198" s="8" t="s">
        <v>16</v>
      </c>
    </row>
    <row r="199" ht="43" customHeight="1" spans="1:13">
      <c r="A199" s="8">
        <v>196</v>
      </c>
      <c r="B199" s="10" t="s">
        <v>211</v>
      </c>
      <c r="C199" s="8" t="str">
        <f>VLOOKUP(B199,[1]Sheet1!$C:$D,2,0)</f>
        <v>上海青（普通白菜）</v>
      </c>
      <c r="D199" s="8" t="str">
        <f>VLOOKUP(B199,[1]Sheet1!$C:$E,3,0)</f>
        <v>食用农产品</v>
      </c>
      <c r="E199" s="8" t="str">
        <f>VLOOKUP(B199,[1]Sheet1!$C:$G,5,0)</f>
        <v>/</v>
      </c>
      <c r="F199" s="8" t="str">
        <f>VLOOKUP(B199,[1]Sheet1!$C:$F,4,0)</f>
        <v>/</v>
      </c>
      <c r="G199" s="8" t="str">
        <f>VLOOKUP(B199,[1]Sheet1!$C:$H,6,0)</f>
        <v>2026-01-25</v>
      </c>
      <c r="H199" s="8" t="str">
        <f>VLOOKUP(B199,[1]Sheet1!$C:$I,7,0)</f>
        <v>华容县一品蓉和宴会厅</v>
      </c>
      <c r="I199" s="8" t="str">
        <f>VLOOKUP(B199,[1]Sheet1!$C:$J,8,0)</f>
        <v>湖南省岳阳市华容县章华镇沿河北路012号二楼</v>
      </c>
      <c r="J199" s="8" t="str">
        <f>VLOOKUP(B199,[1]Sheet1!$C:$K,9,0)</f>
        <v>/</v>
      </c>
      <c r="K199" s="8" t="str">
        <f>VLOOKUP(B199,[1]Sheet1!$C:$L,10,0)</f>
        <v>/</v>
      </c>
      <c r="L199" s="8" t="str">
        <f>VLOOKUP(B199,[1]Sheet1!$C:$M,11,0)</f>
        <v>2026-01-26</v>
      </c>
      <c r="M199" s="8" t="s">
        <v>16</v>
      </c>
    </row>
    <row r="200" ht="43" customHeight="1" spans="1:13">
      <c r="A200" s="8">
        <v>197</v>
      </c>
      <c r="B200" s="10" t="s">
        <v>212</v>
      </c>
      <c r="C200" s="8" t="str">
        <f>VLOOKUP(B200,[1]Sheet1!$C:$D,2,0)</f>
        <v>猪肉</v>
      </c>
      <c r="D200" s="8" t="str">
        <f>VLOOKUP(B200,[1]Sheet1!$C:$E,3,0)</f>
        <v>食用农产品</v>
      </c>
      <c r="E200" s="8" t="str">
        <f>VLOOKUP(B200,[1]Sheet1!$C:$G,5,0)</f>
        <v>/</v>
      </c>
      <c r="F200" s="8" t="str">
        <f>VLOOKUP(B200,[1]Sheet1!$C:$F,4,0)</f>
        <v>/</v>
      </c>
      <c r="G200" s="8" t="str">
        <f>VLOOKUP(B200,[1]Sheet1!$C:$H,6,0)</f>
        <v>2026-01-26</v>
      </c>
      <c r="H200" s="8" t="str">
        <f>VLOOKUP(B200,[1]Sheet1!$C:$I,7,0)</f>
        <v>华容县一品蓉和宴会厅</v>
      </c>
      <c r="I200" s="8" t="str">
        <f>VLOOKUP(B200,[1]Sheet1!$C:$J,8,0)</f>
        <v>湖南省岳阳市华容县章华镇沿河北路012号二楼</v>
      </c>
      <c r="J200" s="8" t="str">
        <f>VLOOKUP(B200,[1]Sheet1!$C:$K,9,0)</f>
        <v>华容县惠民食品有限公司</v>
      </c>
      <c r="K200" s="8" t="str">
        <f>VLOOKUP(B200,[1]Sheet1!$C:$L,10,0)</f>
        <v>湖南省岳阳市华容县华容县惠民食品有限公司</v>
      </c>
      <c r="L200" s="8" t="str">
        <f>VLOOKUP(B200,[1]Sheet1!$C:$M,11,0)</f>
        <v>2026-01-26</v>
      </c>
      <c r="M200" s="8" t="s">
        <v>16</v>
      </c>
    </row>
    <row r="201" ht="41" customHeight="1" spans="1:13">
      <c r="A201" s="8">
        <v>198</v>
      </c>
      <c r="B201" s="10" t="s">
        <v>213</v>
      </c>
      <c r="C201" s="8" t="str">
        <f>VLOOKUP(B201,[1]Sheet1!$C:$D,2,0)</f>
        <v>鸡蛋</v>
      </c>
      <c r="D201" s="8" t="str">
        <f>VLOOKUP(B201,[1]Sheet1!$C:$E,3,0)</f>
        <v>食用农产品</v>
      </c>
      <c r="E201" s="8" t="str">
        <f>VLOOKUP(B201,[1]Sheet1!$C:$G,5,0)</f>
        <v>/</v>
      </c>
      <c r="F201" s="8" t="str">
        <f>VLOOKUP(B201,[1]Sheet1!$C:$F,4,0)</f>
        <v>/</v>
      </c>
      <c r="G201" s="8" t="str">
        <f>VLOOKUP(B201,[1]Sheet1!$C:$H,6,0)</f>
        <v>2026-01-26</v>
      </c>
      <c r="H201" s="8" t="str">
        <f>VLOOKUP(B201,[1]Sheet1!$C:$I,7,0)</f>
        <v>华容县宏发食府</v>
      </c>
      <c r="I201" s="8" t="str">
        <f>VLOOKUP(B201,[1]Sheet1!$C:$J,8,0)</f>
        <v>湖南省岳阳市华容县章华镇港东北路002号</v>
      </c>
      <c r="J201" s="8" t="str">
        <f>VLOOKUP(B201,[1]Sheet1!$C:$K,9,0)</f>
        <v>/</v>
      </c>
      <c r="K201" s="8" t="str">
        <f>VLOOKUP(B201,[1]Sheet1!$C:$L,10,0)</f>
        <v>/</v>
      </c>
      <c r="L201" s="8" t="str">
        <f>VLOOKUP(B201,[1]Sheet1!$C:$M,11,0)</f>
        <v>2026-01-26</v>
      </c>
      <c r="M201" s="8" t="s">
        <v>16</v>
      </c>
    </row>
    <row r="202" ht="41" customHeight="1" spans="1:13">
      <c r="A202" s="8">
        <v>199</v>
      </c>
      <c r="B202" s="10" t="s">
        <v>214</v>
      </c>
      <c r="C202" s="8" t="str">
        <f>VLOOKUP(B202,[1]Sheet1!$C:$D,2,0)</f>
        <v>鲫鱼（淡水鱼）</v>
      </c>
      <c r="D202" s="8" t="str">
        <f>VLOOKUP(B202,[1]Sheet1!$C:$E,3,0)</f>
        <v>食用农产品</v>
      </c>
      <c r="E202" s="8" t="str">
        <f>VLOOKUP(B202,[1]Sheet1!$C:$G,5,0)</f>
        <v>/</v>
      </c>
      <c r="F202" s="8" t="str">
        <f>VLOOKUP(B202,[1]Sheet1!$C:$F,4,0)</f>
        <v>/</v>
      </c>
      <c r="G202" s="8" t="str">
        <f>VLOOKUP(B202,[1]Sheet1!$C:$H,6,0)</f>
        <v>2026-01-26</v>
      </c>
      <c r="H202" s="8" t="str">
        <f>VLOOKUP(B202,[1]Sheet1!$C:$I,7,0)</f>
        <v>华容县宏发食府</v>
      </c>
      <c r="I202" s="8" t="str">
        <f>VLOOKUP(B202,[1]Sheet1!$C:$J,8,0)</f>
        <v>湖南省岳阳市华容县章华镇港东北路002号</v>
      </c>
      <c r="J202" s="8" t="str">
        <f>VLOOKUP(B202,[1]Sheet1!$C:$K,9,0)</f>
        <v>/</v>
      </c>
      <c r="K202" s="8" t="str">
        <f>VLOOKUP(B202,[1]Sheet1!$C:$L,10,0)</f>
        <v>/</v>
      </c>
      <c r="L202" s="8" t="str">
        <f>VLOOKUP(B202,[1]Sheet1!$C:$M,11,0)</f>
        <v>2026-01-26</v>
      </c>
      <c r="M202" s="8" t="s">
        <v>16</v>
      </c>
    </row>
    <row r="203" ht="41" customHeight="1" spans="1:13">
      <c r="A203" s="8">
        <v>200</v>
      </c>
      <c r="B203" s="10" t="s">
        <v>215</v>
      </c>
      <c r="C203" s="8" t="str">
        <f>VLOOKUP(B203,[1]Sheet1!$C:$D,2,0)</f>
        <v>小青辣椒（辣椒）</v>
      </c>
      <c r="D203" s="8" t="str">
        <f>VLOOKUP(B203,[1]Sheet1!$C:$E,3,0)</f>
        <v>食用农产品</v>
      </c>
      <c r="E203" s="8" t="str">
        <f>VLOOKUP(B203,[1]Sheet1!$C:$G,5,0)</f>
        <v>/</v>
      </c>
      <c r="F203" s="8" t="str">
        <f>VLOOKUP(B203,[1]Sheet1!$C:$F,4,0)</f>
        <v>/</v>
      </c>
      <c r="G203" s="8" t="str">
        <f>VLOOKUP(B203,[1]Sheet1!$C:$H,6,0)</f>
        <v>2026-01-26</v>
      </c>
      <c r="H203" s="8" t="str">
        <f>VLOOKUP(B203,[1]Sheet1!$C:$I,7,0)</f>
        <v>华容县宏发食府</v>
      </c>
      <c r="I203" s="8" t="str">
        <f>VLOOKUP(B203,[1]Sheet1!$C:$J,8,0)</f>
        <v>湖南省岳阳市华容县章华镇港东北路002号</v>
      </c>
      <c r="J203" s="8" t="str">
        <f>VLOOKUP(B203,[1]Sheet1!$C:$K,9,0)</f>
        <v>/</v>
      </c>
      <c r="K203" s="8" t="str">
        <f>VLOOKUP(B203,[1]Sheet1!$C:$L,10,0)</f>
        <v>/</v>
      </c>
      <c r="L203" s="8" t="str">
        <f>VLOOKUP(B203,[1]Sheet1!$C:$M,11,0)</f>
        <v>2026-01-26</v>
      </c>
      <c r="M203" s="8" t="s">
        <v>16</v>
      </c>
    </row>
    <row r="204" ht="41" customHeight="1" spans="1:13">
      <c r="A204" s="8">
        <v>201</v>
      </c>
      <c r="B204" s="10" t="s">
        <v>216</v>
      </c>
      <c r="C204" s="8" t="str">
        <f>VLOOKUP(B204,[1]Sheet1!$C:$D,2,0)</f>
        <v>麻鲢（淡水鱼）</v>
      </c>
      <c r="D204" s="8" t="str">
        <f>VLOOKUP(B204,[1]Sheet1!$C:$E,3,0)</f>
        <v>食用农产品</v>
      </c>
      <c r="E204" s="8" t="str">
        <f>VLOOKUP(B204,[1]Sheet1!$C:$G,5,0)</f>
        <v>/</v>
      </c>
      <c r="F204" s="8" t="str">
        <f>VLOOKUP(B204,[1]Sheet1!$C:$F,4,0)</f>
        <v>/</v>
      </c>
      <c r="G204" s="8" t="str">
        <f>VLOOKUP(B204,[1]Sheet1!$C:$H,6,0)</f>
        <v>2026-01-26</v>
      </c>
      <c r="H204" s="8" t="str">
        <f>VLOOKUP(B204,[1]Sheet1!$C:$I,7,0)</f>
        <v>华容县宏发食府</v>
      </c>
      <c r="I204" s="8" t="str">
        <f>VLOOKUP(B204,[1]Sheet1!$C:$J,8,0)</f>
        <v>湖南省岳阳市华容县章华镇港东北路002号</v>
      </c>
      <c r="J204" s="8" t="str">
        <f>VLOOKUP(B204,[1]Sheet1!$C:$K,9,0)</f>
        <v>/</v>
      </c>
      <c r="K204" s="8" t="str">
        <f>VLOOKUP(B204,[1]Sheet1!$C:$L,10,0)</f>
        <v>/</v>
      </c>
      <c r="L204" s="8" t="str">
        <f>VLOOKUP(B204,[1]Sheet1!$C:$M,11,0)</f>
        <v>2026-01-26</v>
      </c>
      <c r="M204" s="8" t="s">
        <v>16</v>
      </c>
    </row>
    <row r="205" ht="45" customHeight="1" spans="1:13">
      <c r="A205" s="8">
        <v>202</v>
      </c>
      <c r="B205" s="10" t="s">
        <v>217</v>
      </c>
      <c r="C205" s="8" t="str">
        <f>VLOOKUP(B205,[1]Sheet1!$C:$D,2,0)</f>
        <v>禹山红花香米（大米）</v>
      </c>
      <c r="D205" s="8" t="str">
        <f>VLOOKUP(B205,[1]Sheet1!$C:$E,3,0)</f>
        <v>粮食加工品</v>
      </c>
      <c r="E205" s="8" t="str">
        <f>VLOOKUP(B205,[1]Sheet1!$C:$G,5,0)</f>
        <v>15kg/袋</v>
      </c>
      <c r="F205" s="8" t="str">
        <f>VLOOKUP(B205,[1]Sheet1!$C:$F,4,0)</f>
        <v>禹山红花香和图形</v>
      </c>
      <c r="G205" s="8" t="str">
        <f>VLOOKUP(B205,[1]Sheet1!$C:$H,6,0)</f>
        <v>2026-01-04</v>
      </c>
      <c r="H205" s="8" t="str">
        <f>VLOOKUP(B205,[1]Sheet1!$C:$I,7,0)</f>
        <v>华容县宏发食府</v>
      </c>
      <c r="I205" s="8" t="str">
        <f>VLOOKUP(B205,[1]Sheet1!$C:$J,8,0)</f>
        <v>湖南省岳阳市华容县章华镇港东北路002号</v>
      </c>
      <c r="J205" s="8" t="str">
        <f>VLOOKUP(B205,[1]Sheet1!$C:$K,9,0)</f>
        <v>湖南禹农云耕生态农业有限公司</v>
      </c>
      <c r="K205" s="8" t="str">
        <f>VLOOKUP(B205,[1]Sheet1!$C:$L,10,0)</f>
        <v>湖南省岳阳市华容县禹山镇终南村</v>
      </c>
      <c r="L205" s="8" t="str">
        <f>VLOOKUP(B205,[1]Sheet1!$C:$M,11,0)</f>
        <v>2026-01-26</v>
      </c>
      <c r="M205" s="8" t="s">
        <v>16</v>
      </c>
    </row>
    <row r="206" ht="45" customHeight="1" spans="1:13">
      <c r="A206" s="8">
        <v>203</v>
      </c>
      <c r="B206" s="10" t="s">
        <v>218</v>
      </c>
      <c r="C206" s="8" t="str">
        <f>VLOOKUP(B206,[1]Sheet1!$C:$D,2,0)</f>
        <v>大白菜</v>
      </c>
      <c r="D206" s="8" t="str">
        <f>VLOOKUP(B206,[1]Sheet1!$C:$E,3,0)</f>
        <v>食用农产品</v>
      </c>
      <c r="E206" s="8" t="str">
        <f>VLOOKUP(B206,[1]Sheet1!$C:$G,5,0)</f>
        <v>/</v>
      </c>
      <c r="F206" s="8" t="str">
        <f>VLOOKUP(B206,[1]Sheet1!$C:$F,4,0)</f>
        <v>/</v>
      </c>
      <c r="G206" s="8" t="str">
        <f>VLOOKUP(B206,[1]Sheet1!$C:$H,6,0)</f>
        <v>2026-01-26</v>
      </c>
      <c r="H206" s="8" t="str">
        <f>VLOOKUP(B206,[1]Sheet1!$C:$I,7,0)</f>
        <v>华容县怡诚大酒店有限公司</v>
      </c>
      <c r="I206" s="8" t="str">
        <f>VLOOKUP(B206,[1]Sheet1!$C:$J,8,0)</f>
        <v>湖南省岳阳市华容县章华镇状元湖西路康桥兰庭B区4栋</v>
      </c>
      <c r="J206" s="8" t="str">
        <f>VLOOKUP(B206,[1]Sheet1!$C:$K,9,0)</f>
        <v>/</v>
      </c>
      <c r="K206" s="8" t="str">
        <f>VLOOKUP(B206,[1]Sheet1!$C:$L,10,0)</f>
        <v>/</v>
      </c>
      <c r="L206" s="8" t="str">
        <f>VLOOKUP(B206,[1]Sheet1!$C:$M,11,0)</f>
        <v>2026-01-27</v>
      </c>
      <c r="M206" s="8" t="s">
        <v>16</v>
      </c>
    </row>
    <row r="207" ht="45" customHeight="1" spans="1:13">
      <c r="A207" s="8">
        <v>204</v>
      </c>
      <c r="B207" s="10" t="s">
        <v>219</v>
      </c>
      <c r="C207" s="8" t="str">
        <f>VLOOKUP(B207,[1]Sheet1!$C:$D,2,0)</f>
        <v>茄子</v>
      </c>
      <c r="D207" s="8" t="str">
        <f>VLOOKUP(B207,[1]Sheet1!$C:$E,3,0)</f>
        <v>食用农产品</v>
      </c>
      <c r="E207" s="8" t="str">
        <f>VLOOKUP(B207,[1]Sheet1!$C:$G,5,0)</f>
        <v>/</v>
      </c>
      <c r="F207" s="8" t="str">
        <f>VLOOKUP(B207,[1]Sheet1!$C:$F,4,0)</f>
        <v>/</v>
      </c>
      <c r="G207" s="8" t="str">
        <f>VLOOKUP(B207,[1]Sheet1!$C:$H,6,0)</f>
        <v>2026-01-27</v>
      </c>
      <c r="H207" s="8" t="str">
        <f>VLOOKUP(B207,[1]Sheet1!$C:$I,7,0)</f>
        <v>华容县怡诚大酒店有限公司</v>
      </c>
      <c r="I207" s="8" t="str">
        <f>VLOOKUP(B207,[1]Sheet1!$C:$J,8,0)</f>
        <v>湖南省岳阳市华容县章华镇状元湖西路康桥兰庭B区4栋</v>
      </c>
      <c r="J207" s="8" t="str">
        <f>VLOOKUP(B207,[1]Sheet1!$C:$K,9,0)</f>
        <v>/</v>
      </c>
      <c r="K207" s="8" t="str">
        <f>VLOOKUP(B207,[1]Sheet1!$C:$L,10,0)</f>
        <v>/</v>
      </c>
      <c r="L207" s="8" t="str">
        <f>VLOOKUP(B207,[1]Sheet1!$C:$M,11,0)</f>
        <v>2026-01-27</v>
      </c>
      <c r="M207" s="8" t="s">
        <v>16</v>
      </c>
    </row>
    <row r="208" ht="39" customHeight="1" spans="1:13">
      <c r="A208" s="8">
        <v>205</v>
      </c>
      <c r="B208" s="10" t="s">
        <v>220</v>
      </c>
      <c r="C208" s="8" t="str">
        <f>VLOOKUP(B208,[1]Sheet1!$C:$D,2,0)</f>
        <v>螺丝线椒（辣椒）</v>
      </c>
      <c r="D208" s="8" t="str">
        <f>VLOOKUP(B208,[1]Sheet1!$C:$E,3,0)</f>
        <v>食用农产品</v>
      </c>
      <c r="E208" s="8" t="str">
        <f>VLOOKUP(B208,[1]Sheet1!$C:$G,5,0)</f>
        <v>/</v>
      </c>
      <c r="F208" s="8" t="str">
        <f>VLOOKUP(B208,[1]Sheet1!$C:$F,4,0)</f>
        <v>/</v>
      </c>
      <c r="G208" s="8" t="str">
        <f>VLOOKUP(B208,[1]Sheet1!$C:$H,6,0)</f>
        <v>2026-01-23</v>
      </c>
      <c r="H208" s="8" t="str">
        <f>VLOOKUP(B208,[1]Sheet1!$C:$I,7,0)</f>
        <v>华容县怡诚大酒店有限公司</v>
      </c>
      <c r="I208" s="8" t="str">
        <f>VLOOKUP(B208,[1]Sheet1!$C:$J,8,0)</f>
        <v>湖南省岳阳市华容县章华镇状元湖西路康桥兰庭B区4栋</v>
      </c>
      <c r="J208" s="8" t="str">
        <f>VLOOKUP(B208,[1]Sheet1!$C:$K,9,0)</f>
        <v>/</v>
      </c>
      <c r="K208" s="8" t="str">
        <f>VLOOKUP(B208,[1]Sheet1!$C:$L,10,0)</f>
        <v>/</v>
      </c>
      <c r="L208" s="8" t="str">
        <f>VLOOKUP(B208,[1]Sheet1!$C:$M,11,0)</f>
        <v>2026-01-27</v>
      </c>
      <c r="M208" s="8" t="s">
        <v>16</v>
      </c>
    </row>
    <row r="209" ht="51" customHeight="1" spans="1:13">
      <c r="A209" s="8">
        <v>206</v>
      </c>
      <c r="B209" s="10" t="s">
        <v>221</v>
      </c>
      <c r="C209" s="8" t="str">
        <f>VLOOKUP(B209,[1]Sheet1!$C:$D,2,0)</f>
        <v>茉莉青提味果冻</v>
      </c>
      <c r="D209" s="8" t="str">
        <f>VLOOKUP(B209,[1]Sheet1!$C:$E,3,0)</f>
        <v>糖果制品</v>
      </c>
      <c r="E209" s="8" t="str">
        <f>VLOOKUP(B209,[1]Sheet1!$C:$G,5,0)</f>
        <v>计量称重</v>
      </c>
      <c r="F209" s="8" t="str">
        <f>VLOOKUP(B209,[1]Sheet1!$C:$F,4,0)</f>
        <v>萌小親 MENGXIAOQIN</v>
      </c>
      <c r="G209" s="8" t="str">
        <f>VLOOKUP(B209,[1]Sheet1!$C:$H,6,0)</f>
        <v>2025-12-10</v>
      </c>
      <c r="H209" s="8" t="str">
        <f>VLOOKUP(B209,[1]Sheet1!$C:$I,7,0)</f>
        <v>华容县好想来新民食品店（个体工商户）</v>
      </c>
      <c r="I209" s="8" t="str">
        <f>VLOOKUP(B209,[1]Sheet1!$C:$J,8,0)</f>
        <v>湖南省岳阳市华容县田家湖生态新区华鲇路006号</v>
      </c>
      <c r="J209" s="8" t="str">
        <f>VLOOKUP(B209,[1]Sheet1!$C:$K,9,0)</f>
        <v>福建省辉达食品有限公司</v>
      </c>
      <c r="K209" s="8" t="str">
        <f>VLOOKUP(B209,[1]Sheet1!$C:$L,10,0)</f>
        <v>福建省漳州高新区颜厝镇新社农场239号</v>
      </c>
      <c r="L209" s="8" t="str">
        <f>VLOOKUP(B209,[1]Sheet1!$C:$M,11,0)</f>
        <v>2026-01-27</v>
      </c>
      <c r="M209" s="8" t="s">
        <v>16</v>
      </c>
    </row>
    <row r="210" ht="52" customHeight="1" spans="1:13">
      <c r="A210" s="8">
        <v>207</v>
      </c>
      <c r="B210" s="10" t="s">
        <v>222</v>
      </c>
      <c r="C210" s="8" t="str">
        <f>VLOOKUP(B210,[1]Sheet1!$C:$D,2,0)</f>
        <v>吸的果冻（草莓味）</v>
      </c>
      <c r="D210" s="8" t="str">
        <f>VLOOKUP(B210,[1]Sheet1!$C:$E,3,0)</f>
        <v>糖果制品</v>
      </c>
      <c r="E210" s="8" t="str">
        <f>VLOOKUP(B210,[1]Sheet1!$C:$G,5,0)</f>
        <v>计量称重</v>
      </c>
      <c r="F210" s="8" t="str">
        <f>VLOOKUP(B210,[1]Sheet1!$C:$F,4,0)</f>
        <v>快乐芽和图形</v>
      </c>
      <c r="G210" s="8" t="str">
        <f>VLOOKUP(B210,[1]Sheet1!$C:$H,6,0)</f>
        <v>2026-01-09</v>
      </c>
      <c r="H210" s="8" t="str">
        <f>VLOOKUP(B210,[1]Sheet1!$C:$I,7,0)</f>
        <v>华容县好想来新民食品店（个体工商户）</v>
      </c>
      <c r="I210" s="8" t="str">
        <f>VLOOKUP(B210,[1]Sheet1!$C:$J,8,0)</f>
        <v>湖南省岳阳市华容县田家湖生态新区华鲇路006号</v>
      </c>
      <c r="J210" s="8" t="str">
        <f>VLOOKUP(B210,[1]Sheet1!$C:$K,9,0)</f>
        <v>江西养乐星生物科技有限公司</v>
      </c>
      <c r="K210" s="8" t="str">
        <f>VLOOKUP(B210,[1]Sheet1!$C:$L,10,0)</f>
        <v>江西省抚州市东乡区经济开发区国科科技产业园</v>
      </c>
      <c r="L210" s="8" t="str">
        <f>VLOOKUP(B210,[1]Sheet1!$C:$M,11,0)</f>
        <v>2026-01-27</v>
      </c>
      <c r="M210" s="8" t="s">
        <v>16</v>
      </c>
    </row>
    <row r="211" ht="52" customHeight="1" spans="1:13">
      <c r="A211" s="8">
        <v>208</v>
      </c>
      <c r="B211" s="10" t="s">
        <v>223</v>
      </c>
      <c r="C211" s="8" t="str">
        <f>VLOOKUP(B211,[1]Sheet1!$C:$D,2,0)</f>
        <v>荔枝果冻（果冻）</v>
      </c>
      <c r="D211" s="8" t="str">
        <f>VLOOKUP(B211,[1]Sheet1!$C:$E,3,0)</f>
        <v>糖果制品</v>
      </c>
      <c r="E211" s="8" t="str">
        <f>VLOOKUP(B211,[1]Sheet1!$C:$G,5,0)</f>
        <v>计量称重</v>
      </c>
      <c r="F211" s="8" t="str">
        <f>VLOOKUP(B211,[1]Sheet1!$C:$F,4,0)</f>
        <v>蜡笔小新和图形</v>
      </c>
      <c r="G211" s="8" t="str">
        <f>VLOOKUP(B211,[1]Sheet1!$C:$H,6,0)</f>
        <v>2025-12-24</v>
      </c>
      <c r="H211" s="8" t="str">
        <f>VLOOKUP(B211,[1]Sheet1!$C:$I,7,0)</f>
        <v>华容县好想来新民食品店（个体工商户）</v>
      </c>
      <c r="I211" s="8" t="str">
        <f>VLOOKUP(B211,[1]Sheet1!$C:$J,8,0)</f>
        <v>湖南省岳阳市华容县田家湖生态新区华鲇路006号</v>
      </c>
      <c r="J211" s="8" t="str">
        <f>VLOOKUP(B211,[1]Sheet1!$C:$K,9,0)</f>
        <v>蜡笔小新（福建）食品工业有限公司</v>
      </c>
      <c r="K211" s="8" t="str">
        <f>VLOOKUP(B211,[1]Sheet1!$C:$L,10,0)</f>
        <v>福建省晋江市五里工业园区灵石路9号</v>
      </c>
      <c r="L211" s="8" t="str">
        <f>VLOOKUP(B211,[1]Sheet1!$C:$M,11,0)</f>
        <v>2026-01-27</v>
      </c>
      <c r="M211" s="8" t="s">
        <v>16</v>
      </c>
    </row>
    <row r="212" ht="51" customHeight="1" spans="1:13">
      <c r="A212" s="8">
        <v>209</v>
      </c>
      <c r="B212" s="10" t="s">
        <v>224</v>
      </c>
      <c r="C212" s="8" t="str">
        <f>VLOOKUP(B212,[1]Sheet1!$C:$D,2,0)</f>
        <v>打手瓜子（炒货）</v>
      </c>
      <c r="D212" s="8" t="str">
        <f>VLOOKUP(B212,[1]Sheet1!$C:$E,3,0)</f>
        <v>炒货食品及坚果制品</v>
      </c>
      <c r="E212" s="8" t="str">
        <f>VLOOKUP(B212,[1]Sheet1!$C:$G,5,0)</f>
        <v>500g/袋</v>
      </c>
      <c r="F212" s="8" t="str">
        <f>VLOOKUP(B212,[1]Sheet1!$C:$F,4,0)</f>
        <v>童年记和图形</v>
      </c>
      <c r="G212" s="8" t="str">
        <f>VLOOKUP(B212,[1]Sheet1!$C:$H,6,0)</f>
        <v>2026-01-02</v>
      </c>
      <c r="H212" s="8" t="str">
        <f>VLOOKUP(B212,[1]Sheet1!$C:$I,7,0)</f>
        <v>华容县好想来新民食品店（个体工商户）</v>
      </c>
      <c r="I212" s="8" t="str">
        <f>VLOOKUP(B212,[1]Sheet1!$C:$J,8,0)</f>
        <v>湖南省岳阳市华容县田家湖生态新区华鲇路006号</v>
      </c>
      <c r="J212" s="8" t="str">
        <f>VLOOKUP(B212,[1]Sheet1!$C:$K,9,0)</f>
        <v>湖南童年记食品科技有限公司</v>
      </c>
      <c r="K212" s="8" t="str">
        <f>VLOOKUP(B212,[1]Sheet1!$C:$L,10,0)</f>
        <v>湖南省长沙市长沙县榔梨街道榔梨工业园梨江大道18号</v>
      </c>
      <c r="L212" s="8" t="str">
        <f>VLOOKUP(B212,[1]Sheet1!$C:$M,11,0)</f>
        <v>2026-01-27</v>
      </c>
      <c r="M212" s="8" t="s">
        <v>16</v>
      </c>
    </row>
    <row r="213" ht="49" customHeight="1" spans="1:13">
      <c r="A213" s="8">
        <v>210</v>
      </c>
      <c r="B213" s="10" t="s">
        <v>225</v>
      </c>
      <c r="C213" s="8" t="str">
        <f>VLOOKUP(B213,[1]Sheet1!$C:$D,2,0)</f>
        <v>原味葵花籽（炒货）</v>
      </c>
      <c r="D213" s="8" t="str">
        <f>VLOOKUP(B213,[1]Sheet1!$C:$E,3,0)</f>
        <v>炒货食品及坚果制品</v>
      </c>
      <c r="E213" s="8" t="str">
        <f>VLOOKUP(B213,[1]Sheet1!$C:$G,5,0)</f>
        <v>400g/袋</v>
      </c>
      <c r="F213" s="8" t="str">
        <f>VLOOKUP(B213,[1]Sheet1!$C:$F,4,0)</f>
        <v>/</v>
      </c>
      <c r="G213" s="8" t="str">
        <f>VLOOKUP(B213,[1]Sheet1!$C:$H,6,0)</f>
        <v>2026-01-19</v>
      </c>
      <c r="H213" s="8" t="str">
        <f>VLOOKUP(B213,[1]Sheet1!$C:$I,7,0)</f>
        <v>华容县好想来新民食品店（个体工商户）</v>
      </c>
      <c r="I213" s="8" t="str">
        <f>VLOOKUP(B213,[1]Sheet1!$C:$J,8,0)</f>
        <v>湖南省岳阳市华容县田家湖生态新区华鲇路006号</v>
      </c>
      <c r="J213" s="8" t="str">
        <f>VLOOKUP(B213,[1]Sheet1!$C:$K,9,0)</f>
        <v>安徽长香食品科技有限公司</v>
      </c>
      <c r="K213" s="8" t="str">
        <f>VLOOKUP(B213,[1]Sheet1!$C:$L,10,0)</f>
        <v>亳州市涡阳县经济开发区世纪大道与创业路交叉口西300米</v>
      </c>
      <c r="L213" s="8" t="str">
        <f>VLOOKUP(B213,[1]Sheet1!$C:$M,11,0)</f>
        <v>2026-01-27</v>
      </c>
      <c r="M213" s="8" t="s">
        <v>16</v>
      </c>
    </row>
    <row r="214" ht="49" customHeight="1" spans="1:13">
      <c r="A214" s="8">
        <v>211</v>
      </c>
      <c r="B214" s="10" t="s">
        <v>226</v>
      </c>
      <c r="C214" s="8" t="str">
        <f>VLOOKUP(B214,[1]Sheet1!$C:$D,2,0)</f>
        <v>脱油花生（五香味）（炒货）</v>
      </c>
      <c r="D214" s="8" t="str">
        <f>VLOOKUP(B214,[1]Sheet1!$C:$E,3,0)</f>
        <v>炒货食品及坚果制品</v>
      </c>
      <c r="E214" s="8" t="str">
        <f>VLOOKUP(B214,[1]Sheet1!$C:$G,5,0)</f>
        <v>计量称重</v>
      </c>
      <c r="F214" s="8" t="str">
        <f>VLOOKUP(B214,[1]Sheet1!$C:$F,4,0)</f>
        <v>永信和图形</v>
      </c>
      <c r="G214" s="8" t="str">
        <f>VLOOKUP(B214,[1]Sheet1!$C:$H,6,0)</f>
        <v>2025-12-25</v>
      </c>
      <c r="H214" s="8" t="str">
        <f>VLOOKUP(B214,[1]Sheet1!$C:$I,7,0)</f>
        <v>华容县好想来新民食品店（个体工商户）</v>
      </c>
      <c r="I214" s="8" t="str">
        <f>VLOOKUP(B214,[1]Sheet1!$C:$J,8,0)</f>
        <v>湖南省岳阳市华容县田家湖生态新区华鲇路006号</v>
      </c>
      <c r="J214" s="8" t="str">
        <f>VLOOKUP(B214,[1]Sheet1!$C:$K,9,0)</f>
        <v>湖北永信食品有限公司</v>
      </c>
      <c r="K214" s="8" t="str">
        <f>VLOOKUP(B214,[1]Sheet1!$C:$L,10,0)</f>
        <v>湖北省黄冈市团风县城南工业园临江二路南</v>
      </c>
      <c r="L214" s="8" t="str">
        <f>VLOOKUP(B214,[1]Sheet1!$C:$M,11,0)</f>
        <v>2026-01-27</v>
      </c>
      <c r="M214" s="8" t="s">
        <v>16</v>
      </c>
    </row>
    <row r="215" ht="51" customHeight="1" spans="1:13">
      <c r="A215" s="8">
        <v>212</v>
      </c>
      <c r="B215" s="10" t="s">
        <v>227</v>
      </c>
      <c r="C215" s="8" t="str">
        <f>VLOOKUP(B215,[1]Sheet1!$C:$D,2,0)</f>
        <v>兰花豆（牛排味）（炒货食品及坚果制品）</v>
      </c>
      <c r="D215" s="8" t="str">
        <f>VLOOKUP(B215,[1]Sheet1!$C:$E,3,0)</f>
        <v>炒货食品及坚果制品</v>
      </c>
      <c r="E215" s="8" t="str">
        <f>VLOOKUP(B215,[1]Sheet1!$C:$G,5,0)</f>
        <v>包装称重</v>
      </c>
      <c r="F215" s="8" t="str">
        <f>VLOOKUP(B215,[1]Sheet1!$C:$F,4,0)</f>
        <v>苏太太和图形</v>
      </c>
      <c r="G215" s="8" t="str">
        <f>VLOOKUP(B215,[1]Sheet1!$C:$H,6,0)</f>
        <v>2025-12-28</v>
      </c>
      <c r="H215" s="8" t="str">
        <f>VLOOKUP(B215,[1]Sheet1!$C:$I,7,0)</f>
        <v>华容县好想来新民食品店（个体工商户）</v>
      </c>
      <c r="I215" s="8" t="str">
        <f>VLOOKUP(B215,[1]Sheet1!$C:$J,8,0)</f>
        <v>湖南省岳阳市华容县田家湖生态新区华鲇路006号</v>
      </c>
      <c r="J215" s="8" t="str">
        <f>VLOOKUP(B215,[1]Sheet1!$C:$K,9,0)</f>
        <v>安徽苏太太食品有限公司</v>
      </c>
      <c r="K215" s="8" t="str">
        <f>VLOOKUP(B215,[1]Sheet1!$C:$L,10,0)</f>
        <v>安徽省淮北市相山区凤凰山经济开发区仪凤路交叉口西侧</v>
      </c>
      <c r="L215" s="8" t="str">
        <f>VLOOKUP(B215,[1]Sheet1!$C:$M,11,0)</f>
        <v>2026-01-27</v>
      </c>
      <c r="M215" s="8" t="s">
        <v>16</v>
      </c>
    </row>
    <row r="216" ht="49" customHeight="1" spans="1:13">
      <c r="A216" s="8">
        <v>213</v>
      </c>
      <c r="B216" s="10" t="s">
        <v>228</v>
      </c>
      <c r="C216" s="8" t="str">
        <f>VLOOKUP(B216,[1]Sheet1!$C:$D,2,0)</f>
        <v>爆嫩豆干（醇香麻酱味）</v>
      </c>
      <c r="D216" s="8" t="str">
        <f>VLOOKUP(B216,[1]Sheet1!$C:$E,3,0)</f>
        <v>豆制品</v>
      </c>
      <c r="E216" s="8" t="str">
        <f>VLOOKUP(B216,[1]Sheet1!$C:$G,5,0)</f>
        <v>散装称重</v>
      </c>
      <c r="F216" s="8" t="str">
        <f>VLOOKUP(B216,[1]Sheet1!$C:$F,4,0)</f>
        <v>劲仔和图形</v>
      </c>
      <c r="G216" s="8" t="str">
        <f>VLOOKUP(B216,[1]Sheet1!$C:$H,6,0)</f>
        <v>2025-11-25</v>
      </c>
      <c r="H216" s="8" t="str">
        <f>VLOOKUP(B216,[1]Sheet1!$C:$I,7,0)</f>
        <v>华容县好想来新民食品店（个体工商户）</v>
      </c>
      <c r="I216" s="8" t="str">
        <f>VLOOKUP(B216,[1]Sheet1!$C:$J,8,0)</f>
        <v>湖南省岳阳市华容县田家湖生态新区华鲇路006号</v>
      </c>
      <c r="J216" s="8" t="str">
        <f>VLOOKUP(B216,[1]Sheet1!$C:$K,9,0)</f>
        <v>劲仔食品集团股份有限公司</v>
      </c>
      <c r="K216" s="8" t="str">
        <f>VLOOKUP(B216,[1]Sheet1!$C:$L,10,0)</f>
        <v>湖南省岳阳市经济技术开发区康王工业园白石岭南路</v>
      </c>
      <c r="L216" s="8" t="str">
        <f>VLOOKUP(B216,[1]Sheet1!$C:$M,11,0)</f>
        <v>2026-01-27</v>
      </c>
      <c r="M216" s="8" t="s">
        <v>16</v>
      </c>
    </row>
    <row r="217" ht="51" customHeight="1" spans="1:13">
      <c r="A217" s="8">
        <v>214</v>
      </c>
      <c r="B217" s="10" t="s">
        <v>229</v>
      </c>
      <c r="C217" s="8" t="str">
        <f>VLOOKUP(B217,[1]Sheet1!$C:$D,2,0)</f>
        <v>爆汁豆干（香辣味）（非发酵豆制品）</v>
      </c>
      <c r="D217" s="8" t="str">
        <f>VLOOKUP(B217,[1]Sheet1!$C:$E,3,0)</f>
        <v>豆制品</v>
      </c>
      <c r="E217" s="8" t="str">
        <f>VLOOKUP(B217,[1]Sheet1!$C:$G,5,0)</f>
        <v>计量称重</v>
      </c>
      <c r="F217" s="8" t="str">
        <f>VLOOKUP(B217,[1]Sheet1!$C:$F,4,0)</f>
        <v>巧大娘和图形</v>
      </c>
      <c r="G217" s="8" t="str">
        <f>VLOOKUP(B217,[1]Sheet1!$C:$H,6,0)</f>
        <v>2025-12-26</v>
      </c>
      <c r="H217" s="8" t="str">
        <f>VLOOKUP(B217,[1]Sheet1!$C:$I,7,0)</f>
        <v>华容县好想来新民食品店（个体工商户）</v>
      </c>
      <c r="I217" s="8" t="str">
        <f>VLOOKUP(B217,[1]Sheet1!$C:$J,8,0)</f>
        <v>湖南省岳阳市华容县田家湖生态新区华鲇路006号</v>
      </c>
      <c r="J217" s="8" t="str">
        <f>VLOOKUP(B217,[1]Sheet1!$C:$K,9,0)</f>
        <v>湖南巧大娘食品有限公司</v>
      </c>
      <c r="K217" s="8" t="str">
        <f>VLOOKUP(B217,[1]Sheet1!$C:$L,10,0)</f>
        <v>湖南省邵阳市邵东市黑田铺镇齐合居委会三组</v>
      </c>
      <c r="L217" s="8" t="str">
        <f>VLOOKUP(B217,[1]Sheet1!$C:$M,11,0)</f>
        <v>2026-01-27</v>
      </c>
      <c r="M217" s="8" t="s">
        <v>16</v>
      </c>
    </row>
    <row r="218" ht="48" customHeight="1" spans="1:13">
      <c r="A218" s="8">
        <v>215</v>
      </c>
      <c r="B218" s="10" t="s">
        <v>230</v>
      </c>
      <c r="C218" s="8" t="str">
        <f>VLOOKUP(B218,[1]Sheet1!$C:$D,2,0)</f>
        <v>猪肉</v>
      </c>
      <c r="D218" s="8" t="str">
        <f>VLOOKUP(B218,[1]Sheet1!$C:$E,3,0)</f>
        <v>食用农产品</v>
      </c>
      <c r="E218" s="8" t="str">
        <f>VLOOKUP(B218,[1]Sheet1!$C:$G,5,0)</f>
        <v>/</v>
      </c>
      <c r="F218" s="8" t="str">
        <f>VLOOKUP(B218,[1]Sheet1!$C:$F,4,0)</f>
        <v>/</v>
      </c>
      <c r="G218" s="8" t="str">
        <f>VLOOKUP(B218,[1]Sheet1!$C:$H,6,0)</f>
        <v>2026-01-25</v>
      </c>
      <c r="H218" s="8" t="str">
        <f>VLOOKUP(B218,[1]Sheet1!$C:$I,7,0)</f>
        <v>华容县状元酒店管理有限公司</v>
      </c>
      <c r="I218" s="8" t="str">
        <f>VLOOKUP(B218,[1]Sheet1!$C:$J,8,0)</f>
        <v>湖南省岳阳市华容县章华镇华容大道东路171号</v>
      </c>
      <c r="J218" s="8" t="str">
        <f>VLOOKUP(B218,[1]Sheet1!$C:$K,9,0)</f>
        <v>华容县惠民食品有限公司</v>
      </c>
      <c r="K218" s="8" t="str">
        <f>VLOOKUP(B218,[1]Sheet1!$C:$L,10,0)</f>
        <v>湖南省岳阳市华容县惠民食品有限公司</v>
      </c>
      <c r="L218" s="8" t="str">
        <f>VLOOKUP(B218,[1]Sheet1!$C:$M,11,0)</f>
        <v>2026-01-27</v>
      </c>
      <c r="M218" s="8" t="s">
        <v>16</v>
      </c>
    </row>
    <row r="219" ht="48" customHeight="1" spans="1:13">
      <c r="A219" s="8">
        <v>216</v>
      </c>
      <c r="B219" s="10" t="s">
        <v>231</v>
      </c>
      <c r="C219" s="8" t="str">
        <f>VLOOKUP(B219,[1]Sheet1!$C:$D,2,0)</f>
        <v>再生稻（大米）</v>
      </c>
      <c r="D219" s="8" t="str">
        <f>VLOOKUP(B219,[1]Sheet1!$C:$E,3,0)</f>
        <v>粮食加工品</v>
      </c>
      <c r="E219" s="8" t="str">
        <f>VLOOKUP(B219,[1]Sheet1!$C:$G,5,0)</f>
        <v>10kg/袋</v>
      </c>
      <c r="F219" s="8" t="str">
        <f>VLOOKUP(B219,[1]Sheet1!$C:$F,4,0)</f>
        <v>/</v>
      </c>
      <c r="G219" s="8" t="str">
        <f>VLOOKUP(B219,[1]Sheet1!$C:$H,6,0)</f>
        <v>2026-01-14</v>
      </c>
      <c r="H219" s="8" t="str">
        <f>VLOOKUP(B219,[1]Sheet1!$C:$I,7,0)</f>
        <v>华容县状元酒店管理有限公司</v>
      </c>
      <c r="I219" s="8" t="str">
        <f>VLOOKUP(B219,[1]Sheet1!$C:$J,8,0)</f>
        <v>湖南省岳阳市华容县章华镇华容大道东路171号</v>
      </c>
      <c r="J219" s="8" t="str">
        <f>VLOOKUP(B219,[1]Sheet1!$C:$K,9,0)</f>
        <v>湖南华容县万庾镇吴家桥精米厂</v>
      </c>
      <c r="K219" s="8" t="str">
        <f>VLOOKUP(B219,[1]Sheet1!$C:$L,10,0)</f>
        <v>华容县万庾镇</v>
      </c>
      <c r="L219" s="8" t="str">
        <f>VLOOKUP(B219,[1]Sheet1!$C:$M,11,0)</f>
        <v>2026-01-27</v>
      </c>
      <c r="M219" s="8" t="s">
        <v>16</v>
      </c>
    </row>
    <row r="220" ht="48" customHeight="1" spans="1:13">
      <c r="A220" s="8">
        <v>217</v>
      </c>
      <c r="B220" s="10" t="s">
        <v>232</v>
      </c>
      <c r="C220" s="8" t="str">
        <f>VLOOKUP(B220,[1]Sheet1!$C:$D,2,0)</f>
        <v>御品贡米（大米）</v>
      </c>
      <c r="D220" s="8" t="str">
        <f>VLOOKUP(B220,[1]Sheet1!$C:$E,3,0)</f>
        <v>粮食加工品</v>
      </c>
      <c r="E220" s="8" t="str">
        <f>VLOOKUP(B220,[1]Sheet1!$C:$G,5,0)</f>
        <v>10kg/袋</v>
      </c>
      <c r="F220" s="8" t="str">
        <f>VLOOKUP(B220,[1]Sheet1!$C:$F,4,0)</f>
        <v>金满田和图形</v>
      </c>
      <c r="G220" s="8" t="str">
        <f>VLOOKUP(B220,[1]Sheet1!$C:$H,6,0)</f>
        <v>2025-12-27</v>
      </c>
      <c r="H220" s="8" t="str">
        <f>VLOOKUP(B220,[1]Sheet1!$C:$I,7,0)</f>
        <v>华容县茉莉花大酒店</v>
      </c>
      <c r="I220" s="8" t="str">
        <f>VLOOKUP(B220,[1]Sheet1!$C:$J,8,0)</f>
        <v>湖南省岳阳市华容县章华镇迎宾北路109号</v>
      </c>
      <c r="J220" s="8" t="str">
        <f>VLOOKUP(B220,[1]Sheet1!$C:$K,9,0)</f>
        <v>湖南省湘谷米业有限公司</v>
      </c>
      <c r="K220" s="8" t="str">
        <f>VLOOKUP(B220,[1]Sheet1!$C:$L,10,0)</f>
        <v>岳阳市岳阳楼区郭镇乡枣树村</v>
      </c>
      <c r="L220" s="8" t="str">
        <f>VLOOKUP(B220,[1]Sheet1!$C:$M,11,0)</f>
        <v>2026-01-27</v>
      </c>
      <c r="M220" s="8" t="s">
        <v>16</v>
      </c>
    </row>
    <row r="221" ht="48" customHeight="1" spans="1:13">
      <c r="A221" s="8">
        <v>218</v>
      </c>
      <c r="B221" s="10" t="s">
        <v>233</v>
      </c>
      <c r="C221" s="8" t="str">
        <f>VLOOKUP(B221,[1]Sheet1!$C:$D,2,0)</f>
        <v>大米</v>
      </c>
      <c r="D221" s="8" t="str">
        <f>VLOOKUP(B221,[1]Sheet1!$C:$E,3,0)</f>
        <v>粮食加工品</v>
      </c>
      <c r="E221" s="8" t="str">
        <f>VLOOKUP(B221,[1]Sheet1!$C:$G,5,0)</f>
        <v>25kg/袋</v>
      </c>
      <c r="F221" s="8" t="str">
        <f>VLOOKUP(B221,[1]Sheet1!$C:$F,4,0)</f>
        <v>/</v>
      </c>
      <c r="G221" s="8" t="str">
        <f>VLOOKUP(B221,[1]Sheet1!$C:$H,6,0)</f>
        <v>2025-10-11</v>
      </c>
      <c r="H221" s="8" t="str">
        <f>VLOOKUP(B221,[1]Sheet1!$C:$I,7,0)</f>
        <v>华容县茉莉花大酒店</v>
      </c>
      <c r="I221" s="8" t="str">
        <f>VLOOKUP(B221,[1]Sheet1!$C:$J,8,0)</f>
        <v>湖南省岳阳市华容县章华镇迎宾北路109号</v>
      </c>
      <c r="J221" s="8" t="str">
        <f>VLOOKUP(B221,[1]Sheet1!$C:$K,9,0)</f>
        <v>五常市享口福米业有限公司</v>
      </c>
      <c r="K221" s="8" t="str">
        <f>VLOOKUP(B221,[1]Sheet1!$C:$L,10,0)</f>
        <v>黑龙江省哈尔滨市五常市山河镇太平山村</v>
      </c>
      <c r="L221" s="8" t="str">
        <f>VLOOKUP(B221,[1]Sheet1!$C:$M,11,0)</f>
        <v>2026-01-27</v>
      </c>
      <c r="M221" s="8" t="s">
        <v>16</v>
      </c>
    </row>
    <row r="222" ht="48" customHeight="1" spans="1:13">
      <c r="A222" s="8">
        <v>219</v>
      </c>
      <c r="B222" s="10" t="s">
        <v>234</v>
      </c>
      <c r="C222" s="8" t="str">
        <f>VLOOKUP(B222,[1]Sheet1!$C:$D,2,0)</f>
        <v>猪肉</v>
      </c>
      <c r="D222" s="8" t="str">
        <f>VLOOKUP(B222,[1]Sheet1!$C:$E,3,0)</f>
        <v>食用农产品</v>
      </c>
      <c r="E222" s="8" t="str">
        <f>VLOOKUP(B222,[1]Sheet1!$C:$G,5,0)</f>
        <v>/</v>
      </c>
      <c r="F222" s="8" t="str">
        <f>VLOOKUP(B222,[1]Sheet1!$C:$F,4,0)</f>
        <v>/</v>
      </c>
      <c r="G222" s="8" t="str">
        <f>VLOOKUP(B222,[1]Sheet1!$C:$H,6,0)</f>
        <v>2026-01-27</v>
      </c>
      <c r="H222" s="8" t="str">
        <f>VLOOKUP(B222,[1]Sheet1!$C:$I,7,0)</f>
        <v>华容县茉莉花大酒店</v>
      </c>
      <c r="I222" s="8" t="str">
        <f>VLOOKUP(B222,[1]Sheet1!$C:$J,8,0)</f>
        <v>湖南省岳阳市华容县章华镇迎宾北路109号</v>
      </c>
      <c r="J222" s="8" t="str">
        <f>VLOOKUP(B222,[1]Sheet1!$C:$K,9,0)</f>
        <v>华容县惠民食品有限公司</v>
      </c>
      <c r="K222" s="8" t="str">
        <f>VLOOKUP(B222,[1]Sheet1!$C:$L,10,0)</f>
        <v>湖南省岳阳市华容县惠民食品有限公司</v>
      </c>
      <c r="L222" s="8" t="str">
        <f>VLOOKUP(B222,[1]Sheet1!$C:$M,11,0)</f>
        <v>2026-01-27</v>
      </c>
      <c r="M222" s="8" t="s">
        <v>16</v>
      </c>
    </row>
    <row r="223" ht="48" customHeight="1" spans="1:13">
      <c r="A223" s="8">
        <v>220</v>
      </c>
      <c r="B223" s="10" t="s">
        <v>235</v>
      </c>
      <c r="C223" s="8" t="str">
        <f>VLOOKUP(B223,[1]Sheet1!$C:$D,2,0)</f>
        <v>螺丝椒（辣椒）</v>
      </c>
      <c r="D223" s="8" t="str">
        <f>VLOOKUP(B223,[1]Sheet1!$C:$E,3,0)</f>
        <v>食用农产品</v>
      </c>
      <c r="E223" s="8" t="str">
        <f>VLOOKUP(B223,[1]Sheet1!$C:$G,5,0)</f>
        <v>/</v>
      </c>
      <c r="F223" s="8" t="str">
        <f>VLOOKUP(B223,[1]Sheet1!$C:$F,4,0)</f>
        <v>/</v>
      </c>
      <c r="G223" s="8" t="str">
        <f>VLOOKUP(B223,[1]Sheet1!$C:$H,6,0)</f>
        <v>2026-01-26</v>
      </c>
      <c r="H223" s="8" t="str">
        <f>VLOOKUP(B223,[1]Sheet1!$C:$I,7,0)</f>
        <v>华容县茉莉花大酒店</v>
      </c>
      <c r="I223" s="8" t="str">
        <f>VLOOKUP(B223,[1]Sheet1!$C:$J,8,0)</f>
        <v>湖南省岳阳市华容县章华镇迎宾北路109号</v>
      </c>
      <c r="J223" s="8" t="str">
        <f>VLOOKUP(B223,[1]Sheet1!$C:$K,9,0)</f>
        <v>/</v>
      </c>
      <c r="K223" s="8" t="str">
        <f>VLOOKUP(B223,[1]Sheet1!$C:$L,10,0)</f>
        <v>/</v>
      </c>
      <c r="L223" s="8" t="str">
        <f>VLOOKUP(B223,[1]Sheet1!$C:$M,11,0)</f>
        <v>2026-01-27</v>
      </c>
      <c r="M223" s="8" t="s">
        <v>16</v>
      </c>
    </row>
    <row r="224" ht="47" customHeight="1" spans="1:13">
      <c r="A224" s="8">
        <v>221</v>
      </c>
      <c r="B224" s="10" t="s">
        <v>236</v>
      </c>
      <c r="C224" s="8" t="str">
        <f>VLOOKUP(B224,[1]Sheet1!$C:$D,2,0)</f>
        <v>生姜</v>
      </c>
      <c r="D224" s="8" t="str">
        <f>VLOOKUP(B224,[1]Sheet1!$C:$E,3,0)</f>
        <v>食用农产品</v>
      </c>
      <c r="E224" s="8" t="str">
        <f>VLOOKUP(B224,[1]Sheet1!$C:$G,5,0)</f>
        <v>/</v>
      </c>
      <c r="F224" s="8" t="str">
        <f>VLOOKUP(B224,[1]Sheet1!$C:$F,4,0)</f>
        <v>/</v>
      </c>
      <c r="G224" s="8" t="str">
        <f>VLOOKUP(B224,[1]Sheet1!$C:$H,6,0)</f>
        <v>2026-01-19</v>
      </c>
      <c r="H224" s="8" t="str">
        <f>VLOOKUP(B224,[1]Sheet1!$C:$I,7,0)</f>
        <v>华容县茉莉花大酒店</v>
      </c>
      <c r="I224" s="8" t="str">
        <f>VLOOKUP(B224,[1]Sheet1!$C:$J,8,0)</f>
        <v>湖南省岳阳市华容县章华镇迎宾北路109号</v>
      </c>
      <c r="J224" s="8" t="str">
        <f>VLOOKUP(B224,[1]Sheet1!$C:$K,9,0)</f>
        <v>/</v>
      </c>
      <c r="K224" s="8" t="str">
        <f>VLOOKUP(B224,[1]Sheet1!$C:$L,10,0)</f>
        <v>/</v>
      </c>
      <c r="L224" s="8" t="str">
        <f>VLOOKUP(B224,[1]Sheet1!$C:$M,11,0)</f>
        <v>2026-01-27</v>
      </c>
      <c r="M224" s="8" t="s">
        <v>16</v>
      </c>
    </row>
    <row r="225" ht="57" customHeight="1" spans="1:13">
      <c r="A225" s="8">
        <v>222</v>
      </c>
      <c r="B225" s="10" t="s">
        <v>237</v>
      </c>
      <c r="C225" s="8" t="str">
        <f>VLOOKUP(B225,[1]Sheet1!$C:$D,2,0)</f>
        <v>优选黄花香粘米（籼米）（大米）</v>
      </c>
      <c r="D225" s="8" t="str">
        <f>VLOOKUP(B225,[1]Sheet1!$C:$E,3,0)</f>
        <v>粮食加工品</v>
      </c>
      <c r="E225" s="8" t="str">
        <f>VLOOKUP(B225,[1]Sheet1!$C:$G,5,0)</f>
        <v>10千克/袋</v>
      </c>
      <c r="F225" s="8" t="str">
        <f>VLOOKUP(B225,[1]Sheet1!$C:$F,4,0)</f>
        <v>/</v>
      </c>
      <c r="G225" s="8" t="str">
        <f>VLOOKUP(B225,[1]Sheet1!$C:$H,6,0)</f>
        <v>2025-11-22</v>
      </c>
      <c r="H225" s="8" t="str">
        <f>VLOOKUP(B225,[1]Sheet1!$C:$I,7,0)</f>
        <v>临湘市好优惠购物广场有限公司</v>
      </c>
      <c r="I225" s="8" t="str">
        <f>VLOOKUP(B225,[1]Sheet1!$C:$J,8,0)</f>
        <v>湖南省岳阳市临湘市五里街道办事处长安东路119号</v>
      </c>
      <c r="J225" s="8" t="str">
        <f>VLOOKUP(B225,[1]Sheet1!$C:$K,9,0)</f>
        <v>益海嘉里（湖南）粮油食品有限公司</v>
      </c>
      <c r="K225" s="8" t="str">
        <f>VLOOKUP(B225,[1]Sheet1!$C:$L,10,0)</f>
        <v>湖南省长沙市望城区铜官大道1号</v>
      </c>
      <c r="L225" s="8" t="str">
        <f>VLOOKUP(B225,[1]Sheet1!$C:$M,11,0)</f>
        <v>2026-01-28</v>
      </c>
      <c r="M225" s="8" t="s">
        <v>16</v>
      </c>
    </row>
    <row r="226" ht="43" customHeight="1" spans="1:13">
      <c r="A226" s="8">
        <v>223</v>
      </c>
      <c r="B226" s="10" t="s">
        <v>238</v>
      </c>
      <c r="C226" s="8" t="str">
        <f>VLOOKUP(B226,[1]Sheet1!$C:$D,2,0)</f>
        <v>大米</v>
      </c>
      <c r="D226" s="8" t="str">
        <f>VLOOKUP(B226,[1]Sheet1!$C:$E,3,0)</f>
        <v>粮食加工品</v>
      </c>
      <c r="E226" s="8" t="str">
        <f>VLOOKUP(B226,[1]Sheet1!$C:$G,5,0)</f>
        <v>25kg/袋</v>
      </c>
      <c r="F226" s="8" t="str">
        <f>VLOOKUP(B226,[1]Sheet1!$C:$F,4,0)</f>
        <v>/</v>
      </c>
      <c r="G226" s="8" t="str">
        <f>VLOOKUP(B226,[1]Sheet1!$C:$H,6,0)</f>
        <v>2025-10-27</v>
      </c>
      <c r="H226" s="8" t="str">
        <f>VLOOKUP(B226,[1]Sheet1!$C:$I,7,0)</f>
        <v>临湘市好优惠购物广场有限公司</v>
      </c>
      <c r="I226" s="8" t="str">
        <f>VLOOKUP(B226,[1]Sheet1!$C:$J,8,0)</f>
        <v>湖南省岳阳市临湘市五里街道办事处长安东路119号</v>
      </c>
      <c r="J226" s="8" t="str">
        <f>VLOOKUP(B226,[1]Sheet1!$C:$K,9,0)</f>
        <v>凤阳县总铺兄妹米厂</v>
      </c>
      <c r="K226" s="8" t="str">
        <f>VLOOKUP(B226,[1]Sheet1!$C:$L,10,0)</f>
        <v>安徽省滁州市凤阳县总铺镇山北吴村</v>
      </c>
      <c r="L226" s="8" t="str">
        <f>VLOOKUP(B226,[1]Sheet1!$C:$M,11,0)</f>
        <v>2026-01-28</v>
      </c>
      <c r="M226" s="8" t="s">
        <v>16</v>
      </c>
    </row>
    <row r="227" ht="43" customHeight="1" spans="1:13">
      <c r="A227" s="8">
        <v>224</v>
      </c>
      <c r="B227" s="10" t="s">
        <v>239</v>
      </c>
      <c r="C227" s="8" t="str">
        <f>VLOOKUP(B227,[1]Sheet1!$C:$D,2,0)</f>
        <v>非转基因醇香菜籽油</v>
      </c>
      <c r="D227" s="8" t="str">
        <f>VLOOKUP(B227,[1]Sheet1!$C:$E,3,0)</f>
        <v>食用油、油脂及其制品</v>
      </c>
      <c r="E227" s="8" t="str">
        <f>VLOOKUP(B227,[1]Sheet1!$C:$G,5,0)</f>
        <v>1.8L/瓶</v>
      </c>
      <c r="F227" s="8" t="str">
        <f>VLOOKUP(B227,[1]Sheet1!$C:$F,4,0)</f>
        <v>盈成和图形</v>
      </c>
      <c r="G227" s="8" t="str">
        <f>VLOOKUP(B227,[1]Sheet1!$C:$H,6,0)</f>
        <v>2025-01-22</v>
      </c>
      <c r="H227" s="8" t="str">
        <f>VLOOKUP(B227,[1]Sheet1!$C:$I,7,0)</f>
        <v>临湘市好优惠购物广场有限公司</v>
      </c>
      <c r="I227" s="8" t="str">
        <f>VLOOKUP(B227,[1]Sheet1!$C:$J,8,0)</f>
        <v>湖南省岳阳市临湘市五里街道办事处长安东路119号</v>
      </c>
      <c r="J227" s="8" t="str">
        <f>VLOOKUP(B227,[1]Sheet1!$C:$K,9,0)</f>
        <v>湖南鑫艾瑞粮油有限公司</v>
      </c>
      <c r="K227" s="8" t="str">
        <f>VLOOKUP(B227,[1]Sheet1!$C:$L,10,0)</f>
        <v>湖南省长沙市天心区黑石铺街道黑石村886号</v>
      </c>
      <c r="L227" s="8" t="str">
        <f>VLOOKUP(B227,[1]Sheet1!$C:$M,11,0)</f>
        <v>2026-01-28</v>
      </c>
      <c r="M227" s="8" t="s">
        <v>16</v>
      </c>
    </row>
    <row r="228" ht="43" customHeight="1" spans="1:13">
      <c r="A228" s="8">
        <v>225</v>
      </c>
      <c r="B228" s="10" t="s">
        <v>240</v>
      </c>
      <c r="C228" s="8" t="str">
        <f>VLOOKUP(B228,[1]Sheet1!$C:$D,2,0)</f>
        <v>前腿肉（猪肉）</v>
      </c>
      <c r="D228" s="8" t="str">
        <f>VLOOKUP(B228,[1]Sheet1!$C:$E,3,0)</f>
        <v>食用农产品</v>
      </c>
      <c r="E228" s="8" t="str">
        <f>VLOOKUP(B228,[1]Sheet1!$C:$G,5,0)</f>
        <v>/</v>
      </c>
      <c r="F228" s="8" t="str">
        <f>VLOOKUP(B228,[1]Sheet1!$C:$F,4,0)</f>
        <v>/</v>
      </c>
      <c r="G228" s="8" t="str">
        <f>VLOOKUP(B228,[1]Sheet1!$C:$H,6,0)</f>
        <v>2026-01-28</v>
      </c>
      <c r="H228" s="8" t="str">
        <f>VLOOKUP(B228,[1]Sheet1!$C:$I,7,0)</f>
        <v>临湘市好优惠购物广场有限公司</v>
      </c>
      <c r="I228" s="8" t="str">
        <f>VLOOKUP(B228,[1]Sheet1!$C:$J,8,0)</f>
        <v>湖南省岳阳市临湘市五里街道办事处长安东路119号</v>
      </c>
      <c r="J228" s="8" t="str">
        <f>VLOOKUP(B228,[1]Sheet1!$C:$K,9,0)</f>
        <v>临湘市欣盛肉食品有限公司</v>
      </c>
      <c r="K228" s="8" t="str">
        <f>VLOOKUP(B228,[1]Sheet1!$C:$L,10,0)</f>
        <v>湖南省岳阳市临湘市临湘市欣盛肉食品有限公司</v>
      </c>
      <c r="L228" s="8" t="str">
        <f>VLOOKUP(B228,[1]Sheet1!$C:$M,11,0)</f>
        <v>2026-01-28</v>
      </c>
      <c r="M228" s="8" t="s">
        <v>16</v>
      </c>
    </row>
    <row r="229" ht="43" customHeight="1" spans="1:13">
      <c r="A229" s="8">
        <v>226</v>
      </c>
      <c r="B229" s="10" t="s">
        <v>241</v>
      </c>
      <c r="C229" s="8" t="str">
        <f>VLOOKUP(B229,[1]Sheet1!$C:$D,2,0)</f>
        <v>精品香蕉</v>
      </c>
      <c r="D229" s="8" t="str">
        <f>VLOOKUP(B229,[1]Sheet1!$C:$E,3,0)</f>
        <v>食用农产品</v>
      </c>
      <c r="E229" s="8" t="str">
        <f>VLOOKUP(B229,[1]Sheet1!$C:$G,5,0)</f>
        <v>/</v>
      </c>
      <c r="F229" s="8" t="str">
        <f>VLOOKUP(B229,[1]Sheet1!$C:$F,4,0)</f>
        <v>/</v>
      </c>
      <c r="G229" s="8" t="str">
        <f>VLOOKUP(B229,[1]Sheet1!$C:$H,6,0)</f>
        <v>2026-01-26</v>
      </c>
      <c r="H229" s="8" t="str">
        <f>VLOOKUP(B229,[1]Sheet1!$C:$I,7,0)</f>
        <v>临湘市好优惠购物广场有限公司</v>
      </c>
      <c r="I229" s="8" t="str">
        <f>VLOOKUP(B229,[1]Sheet1!$C:$J,8,0)</f>
        <v>湖南省岳阳市临湘市五里街道办事处长安东路119号</v>
      </c>
      <c r="J229" s="8" t="str">
        <f>VLOOKUP(B229,[1]Sheet1!$C:$K,9,0)</f>
        <v>/</v>
      </c>
      <c r="K229" s="8" t="str">
        <f>VLOOKUP(B229,[1]Sheet1!$C:$L,10,0)</f>
        <v>/</v>
      </c>
      <c r="L229" s="8" t="str">
        <f>VLOOKUP(B229,[1]Sheet1!$C:$M,11,0)</f>
        <v>2026-01-28</v>
      </c>
      <c r="M229" s="8" t="s">
        <v>16</v>
      </c>
    </row>
    <row r="230" ht="48" customHeight="1" spans="1:13">
      <c r="A230" s="8">
        <v>227</v>
      </c>
      <c r="B230" s="10" t="s">
        <v>242</v>
      </c>
      <c r="C230" s="8" t="str">
        <f>VLOOKUP(B230,[1]Sheet1!$C:$D,2,0)</f>
        <v>高山绿茶（茶叶）</v>
      </c>
      <c r="D230" s="8" t="str">
        <f>VLOOKUP(B230,[1]Sheet1!$C:$E,3,0)</f>
        <v>茶叶及相关制品</v>
      </c>
      <c r="E230" s="8" t="str">
        <f>VLOOKUP(B230,[1]Sheet1!$C:$G,5,0)</f>
        <v>500g/袋</v>
      </c>
      <c r="F230" s="8" t="str">
        <f>VLOOKUP(B230,[1]Sheet1!$C:$F,4,0)</f>
        <v>妃情君山</v>
      </c>
      <c r="G230" s="8" t="str">
        <f>VLOOKUP(B230,[1]Sheet1!$C:$H,6,0)</f>
        <v>2025-12-28</v>
      </c>
      <c r="H230" s="8" t="str">
        <f>VLOOKUP(B230,[1]Sheet1!$C:$I,7,0)</f>
        <v>临湘市好优惠购物广场有限公司</v>
      </c>
      <c r="I230" s="8" t="str">
        <f>VLOOKUP(B230,[1]Sheet1!$C:$J,8,0)</f>
        <v>湖南省岳阳市临湘市五里街道办事处长安东路119号</v>
      </c>
      <c r="J230" s="8" t="str">
        <f>VLOOKUP(B230,[1]Sheet1!$C:$K,9,0)</f>
        <v>湖南省岳阳市妃情君山茶业有限公司</v>
      </c>
      <c r="K230" s="8" t="str">
        <f>VLOOKUP(B230,[1]Sheet1!$C:$L,10,0)</f>
        <v>湖南省岳阳市岳阳楼区奇家岭学院路苍田村曾家组</v>
      </c>
      <c r="L230" s="8" t="str">
        <f>VLOOKUP(B230,[1]Sheet1!$C:$M,11,0)</f>
        <v>2026-01-28</v>
      </c>
      <c r="M230" s="8" t="s">
        <v>16</v>
      </c>
    </row>
    <row r="231" ht="48" customHeight="1" spans="1:13">
      <c r="A231" s="8">
        <v>228</v>
      </c>
      <c r="B231" s="10" t="s">
        <v>243</v>
      </c>
      <c r="C231" s="8" t="str">
        <f>VLOOKUP(B231,[1]Sheet1!$C:$D,2,0)</f>
        <v>海南香蕉</v>
      </c>
      <c r="D231" s="8" t="str">
        <f>VLOOKUP(B231,[1]Sheet1!$C:$E,3,0)</f>
        <v>食用农产品</v>
      </c>
      <c r="E231" s="8" t="str">
        <f>VLOOKUP(B231,[1]Sheet1!$C:$G,5,0)</f>
        <v>/</v>
      </c>
      <c r="F231" s="8" t="str">
        <f>VLOOKUP(B231,[1]Sheet1!$C:$F,4,0)</f>
        <v>/</v>
      </c>
      <c r="G231" s="8" t="str">
        <f>VLOOKUP(B231,[1]Sheet1!$C:$H,6,0)</f>
        <v>2026-01-28</v>
      </c>
      <c r="H231" s="8" t="str">
        <f>VLOOKUP(B231,[1]Sheet1!$C:$I,7,0)</f>
        <v>湖南仟果菜农产品配送有限公司</v>
      </c>
      <c r="I231" s="8" t="str">
        <f>VLOOKUP(B231,[1]Sheet1!$C:$J,8,0)</f>
        <v>湖南省岳阳市临湘市五里牌街道城中南路4号一楼整层</v>
      </c>
      <c r="J231" s="8" t="str">
        <f>VLOOKUP(B231,[1]Sheet1!$C:$K,9,0)</f>
        <v>/</v>
      </c>
      <c r="K231" s="8" t="str">
        <f>VLOOKUP(B231,[1]Sheet1!$C:$L,10,0)</f>
        <v>/</v>
      </c>
      <c r="L231" s="8" t="str">
        <f>VLOOKUP(B231,[1]Sheet1!$C:$M,11,0)</f>
        <v>2026-01-28</v>
      </c>
      <c r="M231" s="8" t="s">
        <v>16</v>
      </c>
    </row>
    <row r="232" ht="51" customHeight="1" spans="1:13">
      <c r="A232" s="8">
        <v>229</v>
      </c>
      <c r="B232" s="10" t="s">
        <v>244</v>
      </c>
      <c r="C232" s="8" t="str">
        <f>VLOOKUP(B232,[1]Sheet1!$C:$D,2,0)</f>
        <v>3号苹果</v>
      </c>
      <c r="D232" s="8" t="str">
        <f>VLOOKUP(B232,[1]Sheet1!$C:$E,3,0)</f>
        <v>食用农产品</v>
      </c>
      <c r="E232" s="8" t="str">
        <f>VLOOKUP(B232,[1]Sheet1!$C:$G,5,0)</f>
        <v>/</v>
      </c>
      <c r="F232" s="8" t="str">
        <f>VLOOKUP(B232,[1]Sheet1!$C:$F,4,0)</f>
        <v>/</v>
      </c>
      <c r="G232" s="8" t="str">
        <f>VLOOKUP(B232,[1]Sheet1!$C:$H,6,0)</f>
        <v>2026-01-28</v>
      </c>
      <c r="H232" s="8" t="str">
        <f>VLOOKUP(B232,[1]Sheet1!$C:$I,7,0)</f>
        <v>湖南仟果菜农产品配送有限公司</v>
      </c>
      <c r="I232" s="8" t="str">
        <f>VLOOKUP(B232,[1]Sheet1!$C:$J,8,0)</f>
        <v>湖南省岳阳市临湘市五里牌街道城中南路4号一楼整层</v>
      </c>
      <c r="J232" s="8" t="str">
        <f>VLOOKUP(B232,[1]Sheet1!$C:$K,9,0)</f>
        <v>/</v>
      </c>
      <c r="K232" s="8" t="str">
        <f>VLOOKUP(B232,[1]Sheet1!$C:$L,10,0)</f>
        <v>/</v>
      </c>
      <c r="L232" s="8" t="str">
        <f>VLOOKUP(B232,[1]Sheet1!$C:$M,11,0)</f>
        <v>2026-01-28</v>
      </c>
      <c r="M232" s="8" t="s">
        <v>16</v>
      </c>
    </row>
    <row r="233" ht="51" customHeight="1" spans="1:13">
      <c r="A233" s="8">
        <v>230</v>
      </c>
      <c r="B233" s="10" t="s">
        <v>245</v>
      </c>
      <c r="C233" s="8" t="str">
        <f>VLOOKUP(B233,[1]Sheet1!$C:$D,2,0)</f>
        <v>牛蛙（其他水产品）</v>
      </c>
      <c r="D233" s="8" t="str">
        <f>VLOOKUP(B233,[1]Sheet1!$C:$E,3,0)</f>
        <v>食用农产品</v>
      </c>
      <c r="E233" s="8" t="str">
        <f>VLOOKUP(B233,[1]Sheet1!$C:$G,5,0)</f>
        <v>/</v>
      </c>
      <c r="F233" s="8" t="str">
        <f>VLOOKUP(B233,[1]Sheet1!$C:$F,4,0)</f>
        <v>/</v>
      </c>
      <c r="G233" s="8" t="str">
        <f>VLOOKUP(B233,[1]Sheet1!$C:$H,6,0)</f>
        <v>2026-01-27</v>
      </c>
      <c r="H233" s="8" t="str">
        <f>VLOOKUP(B233,[1]Sheet1!$C:$I,7,0)</f>
        <v>湖南仟果菜农产品配送有限公司</v>
      </c>
      <c r="I233" s="8" t="str">
        <f>VLOOKUP(B233,[1]Sheet1!$C:$J,8,0)</f>
        <v>湖南省岳阳市临湘市五里牌街道城中南路4号一楼整层</v>
      </c>
      <c r="J233" s="8" t="str">
        <f>VLOOKUP(B233,[1]Sheet1!$C:$K,9,0)</f>
        <v>/</v>
      </c>
      <c r="K233" s="8" t="str">
        <f>VLOOKUP(B233,[1]Sheet1!$C:$L,10,0)</f>
        <v>/</v>
      </c>
      <c r="L233" s="8" t="str">
        <f>VLOOKUP(B233,[1]Sheet1!$C:$M,11,0)</f>
        <v>2026-01-28</v>
      </c>
      <c r="M233" s="8" t="s">
        <v>16</v>
      </c>
    </row>
    <row r="234" ht="66" customHeight="1" spans="1:13">
      <c r="A234" s="8">
        <v>231</v>
      </c>
      <c r="B234" s="10" t="s">
        <v>246</v>
      </c>
      <c r="C234" s="8" t="str">
        <f>VLOOKUP(B234,[1]Sheet1!$C:$D,2,0)</f>
        <v>鲫鱼（淡水鱼）</v>
      </c>
      <c r="D234" s="8" t="str">
        <f>VLOOKUP(B234,[1]Sheet1!$C:$E,3,0)</f>
        <v>食用农产品</v>
      </c>
      <c r="E234" s="8" t="str">
        <f>VLOOKUP(B234,[1]Sheet1!$C:$G,5,0)</f>
        <v>/</v>
      </c>
      <c r="F234" s="8" t="str">
        <f>VLOOKUP(B234,[1]Sheet1!$C:$F,4,0)</f>
        <v>/</v>
      </c>
      <c r="G234" s="8" t="str">
        <f>VLOOKUP(B234,[1]Sheet1!$C:$H,6,0)</f>
        <v>2026-01-27</v>
      </c>
      <c r="H234" s="8" t="str">
        <f>VLOOKUP(B234,[1]Sheet1!$C:$I,7,0)</f>
        <v>湖南仟果菜农产品配送有限公司</v>
      </c>
      <c r="I234" s="8" t="str">
        <f>VLOOKUP(B234,[1]Sheet1!$C:$J,8,0)</f>
        <v>湖南省岳阳市临湘市五里牌街道城中南路4号一楼整层</v>
      </c>
      <c r="J234" s="8" t="str">
        <f>VLOOKUP(B234,[1]Sheet1!$C:$K,9,0)</f>
        <v>/</v>
      </c>
      <c r="K234" s="8" t="str">
        <f>VLOOKUP(B234,[1]Sheet1!$C:$L,10,0)</f>
        <v>/</v>
      </c>
      <c r="L234" s="8" t="str">
        <f>VLOOKUP(B234,[1]Sheet1!$C:$M,11,0)</f>
        <v>2026-01-28</v>
      </c>
      <c r="M234" s="8" t="s">
        <v>16</v>
      </c>
    </row>
    <row r="235" ht="57" customHeight="1" spans="1:13">
      <c r="A235" s="8">
        <v>232</v>
      </c>
      <c r="B235" s="10" t="s">
        <v>247</v>
      </c>
      <c r="C235" s="8" t="str">
        <f>VLOOKUP(B235,[1]Sheet1!$C:$D,2,0)</f>
        <v>鲈鱼（淡水鱼）</v>
      </c>
      <c r="D235" s="8" t="str">
        <f>VLOOKUP(B235,[1]Sheet1!$C:$E,3,0)</f>
        <v>食用农产品</v>
      </c>
      <c r="E235" s="8" t="str">
        <f>VLOOKUP(B235,[1]Sheet1!$C:$G,5,0)</f>
        <v>/</v>
      </c>
      <c r="F235" s="8" t="str">
        <f>VLOOKUP(B235,[1]Sheet1!$C:$F,4,0)</f>
        <v>/</v>
      </c>
      <c r="G235" s="8" t="str">
        <f>VLOOKUP(B235,[1]Sheet1!$C:$H,6,0)</f>
        <v>2026-01-27</v>
      </c>
      <c r="H235" s="8" t="str">
        <f>VLOOKUP(B235,[1]Sheet1!$C:$I,7,0)</f>
        <v>湖南仟果菜农产品配送有限公司</v>
      </c>
      <c r="I235" s="8" t="str">
        <f>VLOOKUP(B235,[1]Sheet1!$C:$J,8,0)</f>
        <v>湖南省岳阳市临湘市五里牌街道城中南路4号一楼整层</v>
      </c>
      <c r="J235" s="8" t="str">
        <f>VLOOKUP(B235,[1]Sheet1!$C:$K,9,0)</f>
        <v>/</v>
      </c>
      <c r="K235" s="8" t="str">
        <f>VLOOKUP(B235,[1]Sheet1!$C:$L,10,0)</f>
        <v>/</v>
      </c>
      <c r="L235" s="8" t="str">
        <f>VLOOKUP(B235,[1]Sheet1!$C:$M,11,0)</f>
        <v>2026-01-28</v>
      </c>
      <c r="M235" s="8" t="s">
        <v>16</v>
      </c>
    </row>
    <row r="236" ht="57" customHeight="1" spans="1:13">
      <c r="A236" s="8">
        <v>233</v>
      </c>
      <c r="B236" s="10" t="s">
        <v>248</v>
      </c>
      <c r="C236" s="8" t="str">
        <f>VLOOKUP(B236,[1]Sheet1!$C:$D,2,0)</f>
        <v>草鱼（淡水鱼）</v>
      </c>
      <c r="D236" s="8" t="str">
        <f>VLOOKUP(B236,[1]Sheet1!$C:$E,3,0)</f>
        <v>食用农产品</v>
      </c>
      <c r="E236" s="8" t="str">
        <f>VLOOKUP(B236,[1]Sheet1!$C:$G,5,0)</f>
        <v>/</v>
      </c>
      <c r="F236" s="8" t="str">
        <f>VLOOKUP(B236,[1]Sheet1!$C:$F,4,0)</f>
        <v>/</v>
      </c>
      <c r="G236" s="8" t="str">
        <f>VLOOKUP(B236,[1]Sheet1!$C:$H,6,0)</f>
        <v>2026-01-27</v>
      </c>
      <c r="H236" s="8" t="str">
        <f>VLOOKUP(B236,[1]Sheet1!$C:$I,7,0)</f>
        <v>湖南仟果菜农产品配送有限公司</v>
      </c>
      <c r="I236" s="8" t="str">
        <f>VLOOKUP(B236,[1]Sheet1!$C:$J,8,0)</f>
        <v>湖南省岳阳市临湘市五里牌街道城中南路4号一楼整层</v>
      </c>
      <c r="J236" s="8" t="str">
        <f>VLOOKUP(B236,[1]Sheet1!$C:$K,9,0)</f>
        <v>/</v>
      </c>
      <c r="K236" s="8" t="str">
        <f>VLOOKUP(B236,[1]Sheet1!$C:$L,10,0)</f>
        <v>/</v>
      </c>
      <c r="L236" s="8" t="str">
        <f>VLOOKUP(B236,[1]Sheet1!$C:$M,11,0)</f>
        <v>2026-01-28</v>
      </c>
      <c r="M236" s="8" t="s">
        <v>16</v>
      </c>
    </row>
    <row r="237" ht="57" customHeight="1" spans="1:13">
      <c r="A237" s="8">
        <v>234</v>
      </c>
      <c r="B237" s="10" t="s">
        <v>249</v>
      </c>
      <c r="C237" s="8" t="str">
        <f>VLOOKUP(B237,[1]Sheet1!$C:$D,2,0)</f>
        <v>麻鲢（淡水鱼）</v>
      </c>
      <c r="D237" s="8" t="str">
        <f>VLOOKUP(B237,[1]Sheet1!$C:$E,3,0)</f>
        <v>食用农产品</v>
      </c>
      <c r="E237" s="8" t="str">
        <f>VLOOKUP(B237,[1]Sheet1!$C:$G,5,0)</f>
        <v>/</v>
      </c>
      <c r="F237" s="8" t="str">
        <f>VLOOKUP(B237,[1]Sheet1!$C:$F,4,0)</f>
        <v>/</v>
      </c>
      <c r="G237" s="8" t="str">
        <f>VLOOKUP(B237,[1]Sheet1!$C:$H,6,0)</f>
        <v>2026-01-27</v>
      </c>
      <c r="H237" s="8" t="str">
        <f>VLOOKUP(B237,[1]Sheet1!$C:$I,7,0)</f>
        <v>湖南仟果菜农产品配送有限公司</v>
      </c>
      <c r="I237" s="8" t="str">
        <f>VLOOKUP(B237,[1]Sheet1!$C:$J,8,0)</f>
        <v>湖南省岳阳市临湘市五里牌街道城中南路4号一楼整层</v>
      </c>
      <c r="J237" s="8" t="str">
        <f>VLOOKUP(B237,[1]Sheet1!$C:$K,9,0)</f>
        <v>/</v>
      </c>
      <c r="K237" s="8" t="str">
        <f>VLOOKUP(B237,[1]Sheet1!$C:$L,10,0)</f>
        <v>/</v>
      </c>
      <c r="L237" s="8" t="str">
        <f>VLOOKUP(B237,[1]Sheet1!$C:$M,11,0)</f>
        <v>2026-01-28</v>
      </c>
      <c r="M237" s="8" t="s">
        <v>16</v>
      </c>
    </row>
    <row r="238" ht="66" customHeight="1" spans="1:13">
      <c r="A238" s="8">
        <v>235</v>
      </c>
      <c r="B238" s="10" t="s">
        <v>250</v>
      </c>
      <c r="C238" s="8" t="str">
        <f>VLOOKUP(B238,[1]Sheet1!$C:$D,2,0)</f>
        <v>三黄鸡（鸡肉）</v>
      </c>
      <c r="D238" s="8" t="str">
        <f>VLOOKUP(B238,[1]Sheet1!$C:$E,3,0)</f>
        <v>食用农产品</v>
      </c>
      <c r="E238" s="8" t="str">
        <f>VLOOKUP(B238,[1]Sheet1!$C:$G,5,0)</f>
        <v>/</v>
      </c>
      <c r="F238" s="8" t="str">
        <f>VLOOKUP(B238,[1]Sheet1!$C:$F,4,0)</f>
        <v>/</v>
      </c>
      <c r="G238" s="8" t="str">
        <f>VLOOKUP(B238,[1]Sheet1!$C:$H,6,0)</f>
        <v>2026-01-27</v>
      </c>
      <c r="H238" s="8" t="str">
        <f>VLOOKUP(B238,[1]Sheet1!$C:$I,7,0)</f>
        <v>临湘市好优惠购物广场有限公司</v>
      </c>
      <c r="I238" s="8" t="str">
        <f>VLOOKUP(B238,[1]Sheet1!$C:$J,8,0)</f>
        <v>湖南省岳阳市临湘市五里街道办事处长安东路119号</v>
      </c>
      <c r="J238" s="8" t="str">
        <f>VLOOKUP(B238,[1]Sheet1!$C:$K,9,0)</f>
        <v>湘潭立华牧业有限公司(阳雪食品）</v>
      </c>
      <c r="K238" s="8" t="str">
        <f>VLOOKUP(B238,[1]Sheet1!$C:$L,10,0)</f>
        <v>湖南省湘潭市湘潭县湘潭立华牧业有限公司(阳雪食品）</v>
      </c>
      <c r="L238" s="8" t="str">
        <f>VLOOKUP(B238,[1]Sheet1!$C:$M,11,0)</f>
        <v>2026-01-28</v>
      </c>
      <c r="M238" s="8" t="s">
        <v>16</v>
      </c>
    </row>
    <row r="239" ht="64" customHeight="1" spans="1:13">
      <c r="A239" s="8">
        <v>236</v>
      </c>
      <c r="B239" s="10" t="s">
        <v>251</v>
      </c>
      <c r="C239" s="8" t="str">
        <f>VLOOKUP(B239,[1]Sheet1!$C:$D,2,0)</f>
        <v>碧螺春（茶叶）</v>
      </c>
      <c r="D239" s="8" t="str">
        <f>VLOOKUP(B239,[1]Sheet1!$C:$E,3,0)</f>
        <v>茶叶及相关制品</v>
      </c>
      <c r="E239" s="8" t="str">
        <f>VLOOKUP(B239,[1]Sheet1!$C:$G,5,0)</f>
        <v>200克/袋</v>
      </c>
      <c r="F239" s="8" t="str">
        <f>VLOOKUP(B239,[1]Sheet1!$C:$F,4,0)</f>
        <v>妃情君山和图形</v>
      </c>
      <c r="G239" s="8" t="str">
        <f>VLOOKUP(B239,[1]Sheet1!$C:$H,6,0)</f>
        <v>2024-12-29</v>
      </c>
      <c r="H239" s="8" t="str">
        <f>VLOOKUP(B239,[1]Sheet1!$C:$I,7,0)</f>
        <v>华容县鸿信商业有限公司</v>
      </c>
      <c r="I239" s="8" t="str">
        <f>VLOOKUP(B239,[1]Sheet1!$C:$J,8,0)</f>
        <v>湖南省岳阳市华容县章华镇沿河北路城市广场128号</v>
      </c>
      <c r="J239" s="8" t="str">
        <f>VLOOKUP(B239,[1]Sheet1!$C:$K,9,0)</f>
        <v>岳阳市妃情君山茶业有限公司</v>
      </c>
      <c r="K239" s="8" t="str">
        <f>VLOOKUP(B239,[1]Sheet1!$C:$L,10,0)</f>
        <v>湖南省岳阳市岳阳楼区奇家岭学院路苍田村曾家组</v>
      </c>
      <c r="L239" s="8" t="str">
        <f>VLOOKUP(B239,[1]Sheet1!$C:$M,11,0)</f>
        <v>2026-01-29</v>
      </c>
      <c r="M239" s="8" t="s">
        <v>16</v>
      </c>
    </row>
  </sheetData>
  <autoFilter ref="A3:M239"/>
  <mergeCells count="2">
    <mergeCell ref="A1:M1"/>
    <mergeCell ref="A2:M2"/>
  </mergeCells>
  <pageMargins left="0.700694444444444" right="0.590277777777778" top="0.751388888888889" bottom="0.554861111111111" header="0.298611111111111" footer="0.298611111111111"/>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data_1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静</cp:lastModifiedBy>
  <dcterms:created xsi:type="dcterms:W3CDTF">2024-11-29T23:06:00Z</dcterms:created>
  <dcterms:modified xsi:type="dcterms:W3CDTF">2026-04-24T06:43:25Z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2052-9.1.0.5026</vt:lpwstr>
  </property>
  <property fmtid="{D5CDD505-2E9C-101B-9397-08002B2CF9AE}" pid="3" name="ICV">
    <vt:lpwstr>B14F93FF278F44D284AE277A0BFFBC08_13</vt:lpwstr>
  </property>
  <property fmtid="{D5CDD505-2E9C-101B-9397-08002B2CF9AE}" pid="4" name="CalculationRule">
    <vt:i4>0</vt:i4>
  </property>
</Properties>
</file>